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20" windowHeight="4890" tabRatio="763" activeTab="1"/>
  </bookViews>
  <sheets>
    <sheet name="Par caté" sheetId="1" r:id="rId1"/>
    <sheet name="Scratch" sheetId="2" r:id="rId2"/>
    <sheet name="Récompenses" sheetId="3" r:id="rId3"/>
  </sheets>
  <definedNames>
    <definedName name="_xlnm._FilterDatabase" localSheetId="1" hidden="1">'Scratch'!$B$9:$K$136</definedName>
    <definedName name="_xlnm.Print_Titles" localSheetId="1">'Scratch'!$1:$4</definedName>
    <definedName name="_xlnm.Print_Area" localSheetId="1">'Scratch'!$A$9:$K$136</definedName>
  </definedNames>
  <calcPr fullCalcOnLoad="1"/>
</workbook>
</file>

<file path=xl/sharedStrings.xml><?xml version="1.0" encoding="utf-8"?>
<sst xmlns="http://schemas.openxmlformats.org/spreadsheetml/2006/main" count="1497" uniqueCount="320">
  <si>
    <t>PLACE</t>
  </si>
  <si>
    <t>H DEP</t>
  </si>
  <si>
    <t>H ARRIV</t>
  </si>
  <si>
    <t>MOY</t>
  </si>
  <si>
    <t>TPS</t>
  </si>
  <si>
    <t>NOMS</t>
  </si>
  <si>
    <t>CLUB</t>
  </si>
  <si>
    <t xml:space="preserve">TEMPS </t>
  </si>
  <si>
    <t>COUPE</t>
  </si>
  <si>
    <t>SCRATCH</t>
  </si>
  <si>
    <t>1er</t>
  </si>
  <si>
    <t>2ème</t>
  </si>
  <si>
    <t>3ème</t>
  </si>
  <si>
    <t>4ème</t>
  </si>
  <si>
    <t>AUTRES NON LICENCIES</t>
  </si>
  <si>
    <t>PRENOMS</t>
  </si>
  <si>
    <t>NL - 18 ans</t>
  </si>
  <si>
    <t>NL 18 / 40 ans</t>
  </si>
  <si>
    <t>NL + 40 ans</t>
  </si>
  <si>
    <t>CATEGORIE</t>
  </si>
  <si>
    <t>FSGT</t>
  </si>
  <si>
    <t>Date de naissance</t>
  </si>
  <si>
    <t>N° DOS</t>
  </si>
  <si>
    <t>NOM</t>
  </si>
  <si>
    <t>PRENOM</t>
  </si>
  <si>
    <t>NL Féminines</t>
  </si>
  <si>
    <t>Autres fédérations (FFC, UFOLEP…)</t>
  </si>
  <si>
    <t>Autres Masculins</t>
  </si>
  <si>
    <t>5ème</t>
  </si>
  <si>
    <t>FFC - 18 ans</t>
  </si>
  <si>
    <t>Minimes</t>
  </si>
  <si>
    <t>Benjamin</t>
  </si>
  <si>
    <t>Résultat Autres Fédé (FFC, UFOLEP, TRIATHLON…)</t>
  </si>
  <si>
    <t>Résultat FFC - 18 ans</t>
  </si>
  <si>
    <t>Résultat FSGT Benjamin</t>
  </si>
  <si>
    <t>Résultat FSGT Minimes</t>
  </si>
  <si>
    <t>Résultat FSGT 2</t>
  </si>
  <si>
    <t>Résultat FSGT 3</t>
  </si>
  <si>
    <t>Résultat FSGT 4</t>
  </si>
  <si>
    <t>Résultat FSGT 5</t>
  </si>
  <si>
    <t>Résultat NL Féminines</t>
  </si>
  <si>
    <t>Résultat NL + 40 ans</t>
  </si>
  <si>
    <t>Résultat NL - 18 ans</t>
  </si>
  <si>
    <t>Résultat NL 18 / 40 ans</t>
  </si>
  <si>
    <t>Autres fédé Féminines</t>
  </si>
  <si>
    <t>CLUB LE PLUS NOMBREUX</t>
  </si>
  <si>
    <t>RECOMPENSES</t>
  </si>
  <si>
    <t>GRIMPEE DE SAINT ROMAIN DE LERPS DU 04/10/2015</t>
  </si>
  <si>
    <t>Nb arrivées</t>
  </si>
  <si>
    <t>CLASSEMENT GRIMPEE SAINT ROMAIN DE LERPS du 04/10/15</t>
  </si>
  <si>
    <t>Nb dans caté</t>
  </si>
  <si>
    <t>Class. Caté</t>
  </si>
  <si>
    <t>Class. scratch</t>
  </si>
  <si>
    <t>GARRIC</t>
  </si>
  <si>
    <t>BASTION</t>
  </si>
  <si>
    <t>DAVID</t>
  </si>
  <si>
    <t>SPRINTER BLV</t>
  </si>
  <si>
    <t xml:space="preserve">Autres Fédés (FFC, UFOLEP, TRIATHLON) </t>
  </si>
  <si>
    <t>GERARD</t>
  </si>
  <si>
    <t>PIERRELATTE</t>
  </si>
  <si>
    <t xml:space="preserve">FSGT5 </t>
  </si>
  <si>
    <t>CASSORET</t>
  </si>
  <si>
    <t>PAUL EMILE</t>
  </si>
  <si>
    <t>ATC DONZERE</t>
  </si>
  <si>
    <t>LOIRET</t>
  </si>
  <si>
    <t>JEAN JOSEPH</t>
  </si>
  <si>
    <t xml:space="preserve">FSGT4 </t>
  </si>
  <si>
    <t>FLOURET</t>
  </si>
  <si>
    <t>MICHEL</t>
  </si>
  <si>
    <t>VALRHONA</t>
  </si>
  <si>
    <t>JOUFFRET</t>
  </si>
  <si>
    <t>DIDIER</t>
  </si>
  <si>
    <t>CYCLO CLUB ST PERAY</t>
  </si>
  <si>
    <t>SCHWIND</t>
  </si>
  <si>
    <t>PEREZ</t>
  </si>
  <si>
    <t>RAPHAEL</t>
  </si>
  <si>
    <t>VIGNAL</t>
  </si>
  <si>
    <t>CEDRIC</t>
  </si>
  <si>
    <t xml:space="preserve">FSGT2 </t>
  </si>
  <si>
    <t>UBEDA</t>
  </si>
  <si>
    <t>AURELIEN</t>
  </si>
  <si>
    <t xml:space="preserve">FSGT3 </t>
  </si>
  <si>
    <t>ETERNO</t>
  </si>
  <si>
    <t>BERNARD</t>
  </si>
  <si>
    <t>BLASQUEZ</t>
  </si>
  <si>
    <t>NICOLAS</t>
  </si>
  <si>
    <t xml:space="preserve">FSGT Cadets </t>
  </si>
  <si>
    <t>GOUT</t>
  </si>
  <si>
    <t>DENIS</t>
  </si>
  <si>
    <t>Z ST MARCELLIN</t>
  </si>
  <si>
    <t xml:space="preserve">NL+40 </t>
  </si>
  <si>
    <t>GENEVES</t>
  </si>
  <si>
    <t>ROLAND</t>
  </si>
  <si>
    <t>VALREAS</t>
  </si>
  <si>
    <t>LAUDET</t>
  </si>
  <si>
    <t>DESLAGE</t>
  </si>
  <si>
    <t>BRUNO</t>
  </si>
  <si>
    <t>MONTMEYRAN</t>
  </si>
  <si>
    <t>ALAIN</t>
  </si>
  <si>
    <t>PHILIPPOT</t>
  </si>
  <si>
    <t>DAMOIEN</t>
  </si>
  <si>
    <t>COUX</t>
  </si>
  <si>
    <t>DONCIEUX</t>
  </si>
  <si>
    <t>DESCHAMPS</t>
  </si>
  <si>
    <t>VELIO</t>
  </si>
  <si>
    <t>VERONIQUE</t>
  </si>
  <si>
    <t>Z SAINT ROMAIN</t>
  </si>
  <si>
    <t>PETITJEAN</t>
  </si>
  <si>
    <t>DIB</t>
  </si>
  <si>
    <t>WALID</t>
  </si>
  <si>
    <t>CPRO</t>
  </si>
  <si>
    <t>HEYRAUD</t>
  </si>
  <si>
    <t>VINCENT</t>
  </si>
  <si>
    <t>FABIEN</t>
  </si>
  <si>
    <t>ALBAN</t>
  </si>
  <si>
    <t>Z CHOMERAC</t>
  </si>
  <si>
    <t xml:space="preserve">NL18/40 </t>
  </si>
  <si>
    <t>ARLAUD</t>
  </si>
  <si>
    <t>JEROME</t>
  </si>
  <si>
    <t>SALAISE ROUSSILLON</t>
  </si>
  <si>
    <t>MARTEEL</t>
  </si>
  <si>
    <t>KEVIN</t>
  </si>
  <si>
    <t>JULIEN</t>
  </si>
  <si>
    <t>LAURENT</t>
  </si>
  <si>
    <t>ROBERT</t>
  </si>
  <si>
    <t>PASCAL</t>
  </si>
  <si>
    <t>CHEYTION</t>
  </si>
  <si>
    <t>ANTHONY</t>
  </si>
  <si>
    <t>AUBENAS</t>
  </si>
  <si>
    <t>BUATOIS</t>
  </si>
  <si>
    <t>GILLES</t>
  </si>
  <si>
    <t>GARNODIER</t>
  </si>
  <si>
    <t>TCVD</t>
  </si>
  <si>
    <t>SANTAM</t>
  </si>
  <si>
    <t>PHILIPPE</t>
  </si>
  <si>
    <t>MARCHAND</t>
  </si>
  <si>
    <t>Z GRANGES</t>
  </si>
  <si>
    <t>BENOIT</t>
  </si>
  <si>
    <t>Z SOYONS</t>
  </si>
  <si>
    <t>CHARBONNIER</t>
  </si>
  <si>
    <t>VELO CLUB DU VELAY</t>
  </si>
  <si>
    <t>BERTHON</t>
  </si>
  <si>
    <t>MANUEL</t>
  </si>
  <si>
    <t>SOULIER</t>
  </si>
  <si>
    <t>LA VOULTE CYCLOSPORTIF</t>
  </si>
  <si>
    <t>HERNANDEZ</t>
  </si>
  <si>
    <t>JEAN PHILIPPE</t>
  </si>
  <si>
    <t>Z LIVRON</t>
  </si>
  <si>
    <t>DUPIN</t>
  </si>
  <si>
    <t>LAQUET</t>
  </si>
  <si>
    <t>PATRICE</t>
  </si>
  <si>
    <t>Z ROMANS</t>
  </si>
  <si>
    <t>SANDRI</t>
  </si>
  <si>
    <t>Z TOURNON</t>
  </si>
  <si>
    <t>QUINTANA</t>
  </si>
  <si>
    <t>REMI</t>
  </si>
  <si>
    <t>LECOMTE</t>
  </si>
  <si>
    <t>MARC</t>
  </si>
  <si>
    <t>COSTECHAREYRE</t>
  </si>
  <si>
    <t>CLAUDE</t>
  </si>
  <si>
    <t>CHALENCON</t>
  </si>
  <si>
    <t>CHRISTIAN</t>
  </si>
  <si>
    <t>ST RAMBERT</t>
  </si>
  <si>
    <t>BARBE</t>
  </si>
  <si>
    <t>BOLLENE</t>
  </si>
  <si>
    <t>FREDDY</t>
  </si>
  <si>
    <t>SCHOULLER</t>
  </si>
  <si>
    <t>Z LYON</t>
  </si>
  <si>
    <t>CHAUVEAU</t>
  </si>
  <si>
    <t>PLAISANCE CYCLISME</t>
  </si>
  <si>
    <t>ROBETTE</t>
  </si>
  <si>
    <t>REMY</t>
  </si>
  <si>
    <t>DUMARCHER</t>
  </si>
  <si>
    <t>GUILLAUME</t>
  </si>
  <si>
    <t>Z GRAS</t>
  </si>
  <si>
    <t>NL-18</t>
  </si>
  <si>
    <t>GABRIEL</t>
  </si>
  <si>
    <t>MARCHAND-FALLOT</t>
  </si>
  <si>
    <t>COCHARD</t>
  </si>
  <si>
    <t>BERTRAND</t>
  </si>
  <si>
    <t>ROQUET</t>
  </si>
  <si>
    <t>MICHELAS</t>
  </si>
  <si>
    <t>SAADIA</t>
  </si>
  <si>
    <t>OLIVIER</t>
  </si>
  <si>
    <t>Z VALENCE</t>
  </si>
  <si>
    <t>NODIN</t>
  </si>
  <si>
    <t>Z ST PERAY</t>
  </si>
  <si>
    <t>ALLIGIER</t>
  </si>
  <si>
    <t>BAYLE</t>
  </si>
  <si>
    <t>FREDERIC</t>
  </si>
  <si>
    <t>EXTRA</t>
  </si>
  <si>
    <t>COMBE</t>
  </si>
  <si>
    <t>JOCELYN</t>
  </si>
  <si>
    <t>Z LONS LE SAUNIER</t>
  </si>
  <si>
    <t>FARGIER</t>
  </si>
  <si>
    <t>GILLET</t>
  </si>
  <si>
    <t>ROMUALD</t>
  </si>
  <si>
    <t>MONTELIMAR</t>
  </si>
  <si>
    <t>BANC</t>
  </si>
  <si>
    <t>CORENTIN</t>
  </si>
  <si>
    <t>ALLIROL</t>
  </si>
  <si>
    <t>SEBASTIEN</t>
  </si>
  <si>
    <t>Z CHATEAUNEUF ISERE</t>
  </si>
  <si>
    <t>DREVON</t>
  </si>
  <si>
    <t>JEREMY</t>
  </si>
  <si>
    <t>GG TRI</t>
  </si>
  <si>
    <t>DEBANNE</t>
  </si>
  <si>
    <t>CAROLE</t>
  </si>
  <si>
    <t xml:space="preserve">FSGT Fem </t>
  </si>
  <si>
    <t>BRES</t>
  </si>
  <si>
    <t>WILLIAM</t>
  </si>
  <si>
    <t>TAILLEZ</t>
  </si>
  <si>
    <t xml:space="preserve">FSGT1 </t>
  </si>
  <si>
    <t>RIJO</t>
  </si>
  <si>
    <t>CHRISTOPHE</t>
  </si>
  <si>
    <t>RAIMBEAUX</t>
  </si>
  <si>
    <t>FRIOL</t>
  </si>
  <si>
    <t>JANNIN</t>
  </si>
  <si>
    <t>FLORENT</t>
  </si>
  <si>
    <t>VIZIER</t>
  </si>
  <si>
    <t>JEAN MICHEL</t>
  </si>
  <si>
    <t>BATONDOR</t>
  </si>
  <si>
    <t>VSRP</t>
  </si>
  <si>
    <t>PROMONET</t>
  </si>
  <si>
    <t>PERZIGUIAN</t>
  </si>
  <si>
    <t>JEAN</t>
  </si>
  <si>
    <t>MANENT</t>
  </si>
  <si>
    <t>LILIAN</t>
  </si>
  <si>
    <t>WALTER</t>
  </si>
  <si>
    <t>MICKAEL</t>
  </si>
  <si>
    <t>HAREL</t>
  </si>
  <si>
    <t>MARCEL</t>
  </si>
  <si>
    <t>SOYONS</t>
  </si>
  <si>
    <t>BROTTES</t>
  </si>
  <si>
    <t>LIONEL</t>
  </si>
  <si>
    <t>BOUILLOUX</t>
  </si>
  <si>
    <t>GUILBAUT</t>
  </si>
  <si>
    <t>CLEMENT</t>
  </si>
  <si>
    <t>FFC -18</t>
  </si>
  <si>
    <t>PIROIR</t>
  </si>
  <si>
    <t>FRANCK</t>
  </si>
  <si>
    <t>BERG ET COIRON</t>
  </si>
  <si>
    <t>AUBERT</t>
  </si>
  <si>
    <t>DIE</t>
  </si>
  <si>
    <t>NOAILLY</t>
  </si>
  <si>
    <t>Z DIE</t>
  </si>
  <si>
    <t>BAFFERT</t>
  </si>
  <si>
    <t>ROMAIN</t>
  </si>
  <si>
    <t>FSGT BENJAMIN</t>
  </si>
  <si>
    <t>FSGT JUNIOR</t>
  </si>
  <si>
    <t>STEPHANE</t>
  </si>
  <si>
    <t>CAROD</t>
  </si>
  <si>
    <t>TITOUAN</t>
  </si>
  <si>
    <t>CREUSE OXYGENE</t>
  </si>
  <si>
    <t>VTT ARDBIKE</t>
  </si>
  <si>
    <t>ROCH</t>
  </si>
  <si>
    <t>FLORIAN</t>
  </si>
  <si>
    <t>RIGAL</t>
  </si>
  <si>
    <t>HUGO</t>
  </si>
  <si>
    <t>Z LE TEIL</t>
  </si>
  <si>
    <t>LIPANI</t>
  </si>
  <si>
    <t>TRISTAN</t>
  </si>
  <si>
    <t>BALASKOVIC</t>
  </si>
  <si>
    <t>TOM</t>
  </si>
  <si>
    <t>BIKE CLUB PORTOIS</t>
  </si>
  <si>
    <t>SOULAT</t>
  </si>
  <si>
    <t>MAX</t>
  </si>
  <si>
    <t>GOUDARD</t>
  </si>
  <si>
    <t>CHAREL</t>
  </si>
  <si>
    <t>SYLVAIN</t>
  </si>
  <si>
    <t>Z ST SYMPHORIEN</t>
  </si>
  <si>
    <t>MAYET</t>
  </si>
  <si>
    <t>SERGE</t>
  </si>
  <si>
    <t>ARGENTA</t>
  </si>
  <si>
    <t>GIRARD</t>
  </si>
  <si>
    <t>DUCRUET</t>
  </si>
  <si>
    <t>ERIC</t>
  </si>
  <si>
    <t>BEGEY</t>
  </si>
  <si>
    <t>VICTOR</t>
  </si>
  <si>
    <t>AERTS</t>
  </si>
  <si>
    <t>BRICE</t>
  </si>
  <si>
    <t>VC PONTOIS</t>
  </si>
  <si>
    <t>BLACHE</t>
  </si>
  <si>
    <t>PEYRO</t>
  </si>
  <si>
    <t>LES TOURETTES</t>
  </si>
  <si>
    <t>Z MONTOISON</t>
  </si>
  <si>
    <t>REYNAUD</t>
  </si>
  <si>
    <t>EMMANUEL</t>
  </si>
  <si>
    <t>LAFFONT</t>
  </si>
  <si>
    <t>FRANCIS</t>
  </si>
  <si>
    <t>PIN</t>
  </si>
  <si>
    <t>REYNALD</t>
  </si>
  <si>
    <t>DONZERE (20)</t>
  </si>
  <si>
    <t>Résultat FSGT 1</t>
  </si>
  <si>
    <t>CHANAL</t>
  </si>
  <si>
    <t>VALENTIN</t>
  </si>
  <si>
    <t>LAMOTTE</t>
  </si>
  <si>
    <t>TRIATHLON</t>
  </si>
  <si>
    <t>NELPHE</t>
  </si>
  <si>
    <t>JEAN LUC</t>
  </si>
  <si>
    <t>Z</t>
  </si>
  <si>
    <t>ANTONIALI</t>
  </si>
  <si>
    <t>NOGUES</t>
  </si>
  <si>
    <t>A</t>
  </si>
  <si>
    <t>Résultat FSGT Cadets</t>
  </si>
  <si>
    <t>Résultat FSGT Junior</t>
  </si>
  <si>
    <t>Junior</t>
  </si>
  <si>
    <t>Cadets</t>
  </si>
  <si>
    <t>Résultat FSGT Féminines</t>
  </si>
  <si>
    <t>FSGT Fem</t>
  </si>
  <si>
    <t>1ère</t>
  </si>
  <si>
    <t>FSGT Minimes</t>
  </si>
  <si>
    <t>6ex</t>
  </si>
  <si>
    <t>53ex</t>
  </si>
  <si>
    <t>72ex</t>
  </si>
  <si>
    <t>Ab</t>
  </si>
  <si>
    <t>abandon</t>
  </si>
  <si>
    <t>Abandon</t>
  </si>
  <si>
    <t>RIZZITELLI</t>
  </si>
  <si>
    <t>DAMIEN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</si>
</sst>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h:mm:ss;@"/>
    <numFmt numFmtId="166" formatCode="[$-F400]h:mm:ss\ AM/PM"/>
    <numFmt numFmtId="167" formatCode="dd/mm/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2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/>
    </xf>
    <xf numFmtId="167" fontId="0" fillId="0" borderId="1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L249"/>
  <sheetViews>
    <sheetView zoomScalePageLayoutView="0" workbookViewId="0" topLeftCell="A1">
      <selection activeCell="D116" sqref="D116"/>
    </sheetView>
  </sheetViews>
  <sheetFormatPr defaultColWidth="11.421875" defaultRowHeight="12.75"/>
  <cols>
    <col min="1" max="1" width="5.140625" style="3" customWidth="1"/>
    <col min="2" max="2" width="18.140625" style="0" customWidth="1"/>
    <col min="3" max="3" width="14.8515625" style="0" bestFit="1" customWidth="1"/>
    <col min="4" max="4" width="21.00390625" style="0" bestFit="1" customWidth="1"/>
    <col min="5" max="5" width="35.421875" style="41" bestFit="1" customWidth="1"/>
    <col min="6" max="6" width="3.8515625" style="15" customWidth="1"/>
    <col min="7" max="7" width="10.57421875" style="35" customWidth="1"/>
    <col min="8" max="8" width="8.140625" style="4" customWidth="1"/>
    <col min="9" max="9" width="8.28125" style="1" customWidth="1"/>
    <col min="10" max="10" width="7.140625" style="12" customWidth="1"/>
    <col min="11" max="11" width="5.57421875" style="2" bestFit="1" customWidth="1"/>
  </cols>
  <sheetData>
    <row r="1" spans="1:11" ht="12.75">
      <c r="A1" s="46"/>
      <c r="B1" s="47"/>
      <c r="C1" s="47"/>
      <c r="D1" s="47"/>
      <c r="E1" s="48"/>
      <c r="F1" s="47"/>
      <c r="G1" s="49"/>
      <c r="H1" s="50"/>
      <c r="I1" s="51"/>
      <c r="J1" s="52"/>
      <c r="K1" s="53"/>
    </row>
    <row r="2" spans="1:11" ht="12.75">
      <c r="A2" s="46"/>
      <c r="B2" s="47"/>
      <c r="C2" s="47"/>
      <c r="D2" s="47"/>
      <c r="E2" s="48"/>
      <c r="F2" s="47"/>
      <c r="G2" s="49"/>
      <c r="H2" s="50"/>
      <c r="I2" s="51"/>
      <c r="J2" s="52"/>
      <c r="K2" s="53"/>
    </row>
    <row r="3" spans="1:11" ht="12.75">
      <c r="A3" s="46"/>
      <c r="B3" s="47"/>
      <c r="C3" s="47"/>
      <c r="D3" s="47"/>
      <c r="E3" s="48"/>
      <c r="F3" s="47"/>
      <c r="G3" s="49"/>
      <c r="H3" s="50"/>
      <c r="I3" s="51"/>
      <c r="J3" s="52"/>
      <c r="K3" s="53"/>
    </row>
    <row r="4" spans="1:11" ht="23.25">
      <c r="A4" s="66" t="s">
        <v>47</v>
      </c>
      <c r="B4" s="66"/>
      <c r="C4" s="66"/>
      <c r="D4" s="66"/>
      <c r="E4" s="66"/>
      <c r="F4" s="66"/>
      <c r="G4" s="66"/>
      <c r="H4" s="66"/>
      <c r="I4" s="67"/>
      <c r="J4" s="67"/>
      <c r="K4" s="67"/>
    </row>
    <row r="5" spans="1:11" ht="20.25">
      <c r="A5" s="68" t="s">
        <v>32</v>
      </c>
      <c r="B5" s="68"/>
      <c r="C5" s="68"/>
      <c r="D5" s="68"/>
      <c r="E5" s="68"/>
      <c r="F5" s="68"/>
      <c r="G5" s="68"/>
      <c r="H5" s="68"/>
      <c r="I5" s="69"/>
      <c r="J5" s="69"/>
      <c r="K5" s="69"/>
    </row>
    <row r="6" spans="1:11" ht="12.75">
      <c r="A6" s="46"/>
      <c r="B6" s="47"/>
      <c r="C6" s="47"/>
      <c r="D6" s="47"/>
      <c r="E6" s="48"/>
      <c r="F6" s="47"/>
      <c r="G6" s="49"/>
      <c r="H6" s="50"/>
      <c r="I6" s="51"/>
      <c r="J6" s="52"/>
      <c r="K6" s="53"/>
    </row>
    <row r="7" spans="1:11" s="33" customFormat="1" ht="38.25">
      <c r="A7" s="29" t="s">
        <v>0</v>
      </c>
      <c r="B7" s="29" t="s">
        <v>23</v>
      </c>
      <c r="C7" s="39" t="s">
        <v>24</v>
      </c>
      <c r="D7" s="30" t="s">
        <v>6</v>
      </c>
      <c r="E7" s="42" t="s">
        <v>19</v>
      </c>
      <c r="F7" s="29" t="s">
        <v>22</v>
      </c>
      <c r="G7" s="36" t="s">
        <v>21</v>
      </c>
      <c r="H7" s="31" t="s">
        <v>1</v>
      </c>
      <c r="I7" s="31" t="s">
        <v>2</v>
      </c>
      <c r="J7" s="31" t="s">
        <v>4</v>
      </c>
      <c r="K7" s="32" t="s">
        <v>3</v>
      </c>
    </row>
    <row r="8" spans="1:11" ht="12.75">
      <c r="A8" s="24">
        <v>1</v>
      </c>
      <c r="B8" s="5" t="s">
        <v>251</v>
      </c>
      <c r="C8" s="5" t="s">
        <v>252</v>
      </c>
      <c r="D8" s="5" t="s">
        <v>253</v>
      </c>
      <c r="E8" s="43" t="s">
        <v>57</v>
      </c>
      <c r="F8" s="14">
        <v>99</v>
      </c>
      <c r="G8" s="37">
        <v>34425</v>
      </c>
      <c r="H8" s="6">
        <v>0.45</v>
      </c>
      <c r="I8" s="8">
        <v>0.4642939814814815</v>
      </c>
      <c r="J8" s="11">
        <v>0.014293981481481477</v>
      </c>
      <c r="K8" s="7">
        <v>24.485829959514177</v>
      </c>
    </row>
    <row r="9" spans="1:11" ht="12.75">
      <c r="A9" s="24">
        <v>2</v>
      </c>
      <c r="B9" s="5" t="s">
        <v>279</v>
      </c>
      <c r="C9" s="5" t="s">
        <v>280</v>
      </c>
      <c r="D9" s="5" t="s">
        <v>281</v>
      </c>
      <c r="E9" s="43" t="s">
        <v>57</v>
      </c>
      <c r="F9" s="14">
        <v>116</v>
      </c>
      <c r="G9" s="37">
        <v>28619</v>
      </c>
      <c r="H9" s="6">
        <v>0.4479166666666667</v>
      </c>
      <c r="I9" s="8">
        <v>0.4626273148148148</v>
      </c>
      <c r="J9" s="11">
        <v>0.014710648148148098</v>
      </c>
      <c r="K9" s="7">
        <v>23.792289535798666</v>
      </c>
    </row>
    <row r="10" spans="1:11" ht="12.75">
      <c r="A10" s="24">
        <v>3</v>
      </c>
      <c r="B10" s="14" t="s">
        <v>217</v>
      </c>
      <c r="C10" s="14" t="s">
        <v>218</v>
      </c>
      <c r="D10" s="14" t="s">
        <v>128</v>
      </c>
      <c r="E10" s="43" t="s">
        <v>57</v>
      </c>
      <c r="F10" s="14">
        <v>81</v>
      </c>
      <c r="G10" s="37">
        <v>32631</v>
      </c>
      <c r="H10" s="6">
        <v>0.45208333333333334</v>
      </c>
      <c r="I10" s="8">
        <v>0.4670949074074074</v>
      </c>
      <c r="J10" s="11">
        <v>0.015011574074074052</v>
      </c>
      <c r="K10" s="7">
        <v>23.31534309946033</v>
      </c>
    </row>
    <row r="11" spans="1:11" ht="12.75">
      <c r="A11" s="24">
        <v>4</v>
      </c>
      <c r="B11" s="14" t="s">
        <v>126</v>
      </c>
      <c r="C11" s="14" t="s">
        <v>127</v>
      </c>
      <c r="D11" s="14" t="s">
        <v>128</v>
      </c>
      <c r="E11" s="43" t="s">
        <v>57</v>
      </c>
      <c r="F11" s="14">
        <v>31</v>
      </c>
      <c r="G11" s="37">
        <v>27643</v>
      </c>
      <c r="H11" s="6">
        <v>0.4236111111111111</v>
      </c>
      <c r="I11" s="8">
        <v>0.4386921296296296</v>
      </c>
      <c r="J11" s="11">
        <v>0.015081018518518507</v>
      </c>
      <c r="K11" s="7">
        <v>23.20798158096702</v>
      </c>
    </row>
    <row r="12" spans="1:11" ht="12.75">
      <c r="A12" s="24">
        <v>5</v>
      </c>
      <c r="B12" s="5" t="s">
        <v>262</v>
      </c>
      <c r="C12" s="5" t="s">
        <v>263</v>
      </c>
      <c r="D12" s="5" t="s">
        <v>264</v>
      </c>
      <c r="E12" s="43" t="s">
        <v>57</v>
      </c>
      <c r="F12" s="14">
        <v>104</v>
      </c>
      <c r="G12" s="37">
        <v>34793</v>
      </c>
      <c r="H12" s="6">
        <v>0.45625</v>
      </c>
      <c r="I12" s="8">
        <v>0.4713310185185185</v>
      </c>
      <c r="J12" s="11">
        <v>0.015081018518518507</v>
      </c>
      <c r="K12" s="7">
        <v>23.20798158096702</v>
      </c>
    </row>
    <row r="13" spans="1:11" ht="12.75">
      <c r="A13" s="24">
        <v>6</v>
      </c>
      <c r="B13" s="14" t="s">
        <v>221</v>
      </c>
      <c r="C13" s="14" t="s">
        <v>137</v>
      </c>
      <c r="D13" s="14" t="s">
        <v>222</v>
      </c>
      <c r="E13" s="43" t="s">
        <v>57</v>
      </c>
      <c r="F13" s="14">
        <v>83</v>
      </c>
      <c r="G13" s="37">
        <v>34057</v>
      </c>
      <c r="H13" s="6">
        <v>0.44930555555555557</v>
      </c>
      <c r="I13" s="8">
        <v>0.4644791666666667</v>
      </c>
      <c r="J13" s="11">
        <v>0.015173611111111152</v>
      </c>
      <c r="K13" s="7">
        <v>23.066361556064013</v>
      </c>
    </row>
    <row r="14" spans="1:11" ht="12.75">
      <c r="A14" s="24">
        <v>7</v>
      </c>
      <c r="B14" s="5" t="s">
        <v>260</v>
      </c>
      <c r="C14" s="5" t="s">
        <v>261</v>
      </c>
      <c r="D14" s="5" t="s">
        <v>254</v>
      </c>
      <c r="E14" s="43" t="s">
        <v>57</v>
      </c>
      <c r="F14" s="14">
        <v>103</v>
      </c>
      <c r="G14" s="37">
        <v>34549</v>
      </c>
      <c r="H14" s="6">
        <v>0.45416666666666666</v>
      </c>
      <c r="I14" s="8">
        <v>0.4694097222222222</v>
      </c>
      <c r="J14" s="11">
        <v>0.015243055555555551</v>
      </c>
      <c r="K14" s="7">
        <v>22.9612756264237</v>
      </c>
    </row>
    <row r="15" spans="1:11" ht="12.75">
      <c r="A15" s="24">
        <v>8</v>
      </c>
      <c r="B15" s="14" t="s">
        <v>158</v>
      </c>
      <c r="C15" s="14" t="s">
        <v>159</v>
      </c>
      <c r="D15" s="14" t="s">
        <v>97</v>
      </c>
      <c r="E15" s="43" t="s">
        <v>57</v>
      </c>
      <c r="F15" s="14">
        <v>47</v>
      </c>
      <c r="G15" s="37">
        <v>27316</v>
      </c>
      <c r="H15" s="6">
        <v>0.4291666666666667</v>
      </c>
      <c r="I15" s="8">
        <v>0.4444560185185185</v>
      </c>
      <c r="J15" s="11">
        <v>0.015289351851851818</v>
      </c>
      <c r="K15" s="7">
        <v>22.891748675246077</v>
      </c>
    </row>
    <row r="16" spans="1:11" ht="12.75">
      <c r="A16" s="24">
        <v>9</v>
      </c>
      <c r="B16" s="14" t="s">
        <v>117</v>
      </c>
      <c r="C16" s="14" t="s">
        <v>118</v>
      </c>
      <c r="D16" s="14" t="s">
        <v>119</v>
      </c>
      <c r="E16" s="43" t="s">
        <v>57</v>
      </c>
      <c r="F16" s="14">
        <v>27</v>
      </c>
      <c r="G16" s="37">
        <v>28396</v>
      </c>
      <c r="H16" s="6">
        <v>0.3847222222222222</v>
      </c>
      <c r="I16" s="8">
        <v>0.40003472222222225</v>
      </c>
      <c r="J16" s="11">
        <v>0.015312500000000062</v>
      </c>
      <c r="K16" s="7">
        <v>22.857142857142765</v>
      </c>
    </row>
    <row r="17" spans="1:11" ht="12.75">
      <c r="A17" s="24">
        <v>10</v>
      </c>
      <c r="B17" s="5" t="s">
        <v>255</v>
      </c>
      <c r="C17" s="5" t="s">
        <v>256</v>
      </c>
      <c r="D17" s="5" t="s">
        <v>254</v>
      </c>
      <c r="E17" s="43" t="s">
        <v>57</v>
      </c>
      <c r="F17" s="14">
        <v>101</v>
      </c>
      <c r="G17" s="37">
        <v>35250</v>
      </c>
      <c r="H17" s="6">
        <v>0.45555555555555555</v>
      </c>
      <c r="I17" s="8">
        <v>0.4711574074074074</v>
      </c>
      <c r="J17" s="11">
        <v>0.015601851851851867</v>
      </c>
      <c r="K17" s="7">
        <v>22.433234421364965</v>
      </c>
    </row>
    <row r="18" spans="1:11" ht="12.75">
      <c r="A18" s="24">
        <v>11</v>
      </c>
      <c r="B18" s="5" t="s">
        <v>262</v>
      </c>
      <c r="C18" s="5" t="s">
        <v>157</v>
      </c>
      <c r="D18" s="5" t="s">
        <v>264</v>
      </c>
      <c r="E18" s="43" t="s">
        <v>57</v>
      </c>
      <c r="F18" s="14">
        <v>105</v>
      </c>
      <c r="G18" s="37">
        <v>23097</v>
      </c>
      <c r="H18" s="6">
        <v>0.4576388888888889</v>
      </c>
      <c r="I18" s="8">
        <v>0.4739814814814815</v>
      </c>
      <c r="J18" s="11">
        <v>0.01634259259259263</v>
      </c>
      <c r="K18" s="7">
        <v>21.416430594900802</v>
      </c>
    </row>
    <row r="19" spans="1:11" ht="12.75">
      <c r="A19" s="24">
        <v>12</v>
      </c>
      <c r="B19" s="14" t="s">
        <v>111</v>
      </c>
      <c r="C19" s="14" t="s">
        <v>113</v>
      </c>
      <c r="D19" s="14" t="s">
        <v>110</v>
      </c>
      <c r="E19" s="43" t="s">
        <v>57</v>
      </c>
      <c r="F19" s="14">
        <v>25</v>
      </c>
      <c r="G19" s="37">
        <v>27935</v>
      </c>
      <c r="H19" s="6">
        <v>0.3819444444444444</v>
      </c>
      <c r="I19" s="8">
        <v>0.39868055555555554</v>
      </c>
      <c r="J19" s="11">
        <v>0.01673611111111112</v>
      </c>
      <c r="K19" s="7">
        <v>20.912863070539412</v>
      </c>
    </row>
    <row r="20" spans="1:11" ht="12.75">
      <c r="A20" s="24">
        <v>13</v>
      </c>
      <c r="B20" s="14" t="s">
        <v>122</v>
      </c>
      <c r="C20" s="14" t="s">
        <v>123</v>
      </c>
      <c r="D20" s="14" t="s">
        <v>110</v>
      </c>
      <c r="E20" s="43" t="s">
        <v>57</v>
      </c>
      <c r="F20" s="14">
        <v>29</v>
      </c>
      <c r="G20" s="37">
        <v>25445</v>
      </c>
      <c r="H20" s="6">
        <v>0.4069444444444445</v>
      </c>
      <c r="I20" s="8">
        <v>0.4237268518518518</v>
      </c>
      <c r="J20" s="11">
        <v>0.01678240740740733</v>
      </c>
      <c r="K20" s="7">
        <v>20.855172413793202</v>
      </c>
    </row>
    <row r="21" spans="1:11" ht="12.75">
      <c r="A21" s="24">
        <v>14</v>
      </c>
      <c r="B21" s="5" t="s">
        <v>302</v>
      </c>
      <c r="C21" s="5" t="s">
        <v>130</v>
      </c>
      <c r="D21" s="5" t="s">
        <v>303</v>
      </c>
      <c r="E21" s="43" t="s">
        <v>57</v>
      </c>
      <c r="F21" s="14">
        <v>127</v>
      </c>
      <c r="G21" s="37">
        <v>24765</v>
      </c>
      <c r="H21" s="6">
        <v>0.45659722222222227</v>
      </c>
      <c r="I21" s="8">
        <v>0.47357638888888887</v>
      </c>
      <c r="J21" s="11">
        <v>0.0169791666666666</v>
      </c>
      <c r="K21" s="7">
        <v>20.613496932515417</v>
      </c>
    </row>
    <row r="22" spans="1:11" ht="12.75">
      <c r="A22" s="24">
        <v>15</v>
      </c>
      <c r="B22" s="14" t="s">
        <v>168</v>
      </c>
      <c r="C22" s="14" t="s">
        <v>122</v>
      </c>
      <c r="D22" s="14" t="s">
        <v>169</v>
      </c>
      <c r="E22" s="43" t="s">
        <v>57</v>
      </c>
      <c r="F22" s="14">
        <v>51</v>
      </c>
      <c r="G22" s="37">
        <v>29487</v>
      </c>
      <c r="H22" s="6">
        <v>0.4298611111111111</v>
      </c>
      <c r="I22" s="8">
        <v>0.4471875</v>
      </c>
      <c r="J22" s="11">
        <v>0.017326388888888933</v>
      </c>
      <c r="K22" s="7">
        <v>20.200400801603156</v>
      </c>
    </row>
    <row r="23" spans="1:11" ht="12.75">
      <c r="A23" s="24">
        <v>16</v>
      </c>
      <c r="B23" s="14" t="s">
        <v>223</v>
      </c>
      <c r="C23" s="14" t="s">
        <v>125</v>
      </c>
      <c r="D23" s="14" t="s">
        <v>97</v>
      </c>
      <c r="E23" s="43" t="s">
        <v>57</v>
      </c>
      <c r="F23" s="14">
        <v>84</v>
      </c>
      <c r="G23" s="37">
        <v>22820</v>
      </c>
      <c r="H23" s="6">
        <v>0.4486111111111111</v>
      </c>
      <c r="I23" s="8">
        <v>0.46631944444444445</v>
      </c>
      <c r="J23" s="11">
        <v>0.017708333333333326</v>
      </c>
      <c r="K23" s="7">
        <v>19.76470588235295</v>
      </c>
    </row>
    <row r="24" spans="1:11" ht="12.75">
      <c r="A24" s="24">
        <v>17</v>
      </c>
      <c r="B24" s="14" t="s">
        <v>108</v>
      </c>
      <c r="C24" s="14" t="s">
        <v>109</v>
      </c>
      <c r="D24" s="14" t="s">
        <v>110</v>
      </c>
      <c r="E24" s="43" t="s">
        <v>57</v>
      </c>
      <c r="F24" s="14">
        <v>23</v>
      </c>
      <c r="G24" s="37">
        <v>25077</v>
      </c>
      <c r="H24" s="6">
        <v>0.3854166666666667</v>
      </c>
      <c r="I24" s="8">
        <v>0.4035069444444444</v>
      </c>
      <c r="J24" s="11">
        <v>0.01809027777777772</v>
      </c>
      <c r="K24" s="7">
        <v>19.34740882917473</v>
      </c>
    </row>
    <row r="25" spans="1:11" ht="12.75">
      <c r="A25" s="24">
        <v>18</v>
      </c>
      <c r="B25" s="14" t="s">
        <v>124</v>
      </c>
      <c r="C25" s="14" t="s">
        <v>125</v>
      </c>
      <c r="D25" s="14" t="s">
        <v>110</v>
      </c>
      <c r="E25" s="43" t="s">
        <v>57</v>
      </c>
      <c r="F25" s="14">
        <v>30</v>
      </c>
      <c r="G25" s="37">
        <v>25200</v>
      </c>
      <c r="H25" s="6">
        <v>0.4083333333333334</v>
      </c>
      <c r="I25" s="8">
        <v>0.42690972222222223</v>
      </c>
      <c r="J25" s="11">
        <v>0.01857638888888885</v>
      </c>
      <c r="K25" s="7">
        <v>18.841121495327144</v>
      </c>
    </row>
    <row r="26" spans="1:11" ht="12.75">
      <c r="A26" s="24">
        <v>19</v>
      </c>
      <c r="B26" s="14" t="s">
        <v>111</v>
      </c>
      <c r="C26" s="14" t="s">
        <v>112</v>
      </c>
      <c r="D26" s="14" t="s">
        <v>110</v>
      </c>
      <c r="E26" s="43" t="s">
        <v>57</v>
      </c>
      <c r="F26" s="14">
        <v>24</v>
      </c>
      <c r="G26" s="37">
        <v>29540</v>
      </c>
      <c r="H26" s="6">
        <v>0.3833333333333333</v>
      </c>
      <c r="I26" s="8">
        <v>0.40202546296296293</v>
      </c>
      <c r="J26" s="11">
        <v>0.018692129629629628</v>
      </c>
      <c r="K26" s="7">
        <v>18.72445820433437</v>
      </c>
    </row>
    <row r="27" spans="1:11" ht="12.75">
      <c r="A27" s="24">
        <v>20</v>
      </c>
      <c r="B27" s="14" t="s">
        <v>131</v>
      </c>
      <c r="C27" s="14" t="s">
        <v>112</v>
      </c>
      <c r="D27" s="14" t="s">
        <v>132</v>
      </c>
      <c r="E27" s="43" t="s">
        <v>57</v>
      </c>
      <c r="F27" s="14">
        <v>33</v>
      </c>
      <c r="G27" s="37">
        <v>23878</v>
      </c>
      <c r="H27" s="6">
        <v>0.4055555555555555</v>
      </c>
      <c r="I27" s="8">
        <v>0.42446759259259265</v>
      </c>
      <c r="J27" s="11">
        <v>0.018912037037037144</v>
      </c>
      <c r="K27" s="7">
        <v>18.506731946144328</v>
      </c>
    </row>
    <row r="28" spans="1:11" ht="12.75">
      <c r="A28" s="24">
        <v>21</v>
      </c>
      <c r="B28" s="14" t="s">
        <v>143</v>
      </c>
      <c r="C28" s="14" t="s">
        <v>83</v>
      </c>
      <c r="D28" s="14" t="s">
        <v>144</v>
      </c>
      <c r="E28" s="43" t="s">
        <v>57</v>
      </c>
      <c r="F28" s="14">
        <v>39</v>
      </c>
      <c r="G28" s="37">
        <v>20852</v>
      </c>
      <c r="H28" s="6">
        <v>0.37916666666666665</v>
      </c>
      <c r="I28" s="8">
        <v>0.39842592592592596</v>
      </c>
      <c r="J28" s="11">
        <v>0.01925925925925931</v>
      </c>
      <c r="K28" s="7">
        <v>18.173076923076877</v>
      </c>
    </row>
    <row r="29" spans="1:11" ht="12.75">
      <c r="A29" s="24">
        <v>22</v>
      </c>
      <c r="B29" s="14" t="s">
        <v>219</v>
      </c>
      <c r="C29" s="14" t="s">
        <v>220</v>
      </c>
      <c r="D29" s="14" t="s">
        <v>110</v>
      </c>
      <c r="E29" s="43" t="s">
        <v>57</v>
      </c>
      <c r="F29" s="14">
        <v>82</v>
      </c>
      <c r="G29" s="37">
        <v>24533</v>
      </c>
      <c r="H29" s="6">
        <v>0.44097222222222227</v>
      </c>
      <c r="I29" s="8">
        <v>0.4603240740740741</v>
      </c>
      <c r="J29" s="11">
        <v>0.019351851851851842</v>
      </c>
      <c r="K29" s="7">
        <v>18.086124401913885</v>
      </c>
    </row>
    <row r="30" spans="1:11" ht="12.75">
      <c r="A30" s="24">
        <v>23</v>
      </c>
      <c r="B30" s="10" t="s">
        <v>246</v>
      </c>
      <c r="C30" s="10" t="s">
        <v>247</v>
      </c>
      <c r="D30" s="10" t="s">
        <v>110</v>
      </c>
      <c r="E30" s="43" t="s">
        <v>57</v>
      </c>
      <c r="F30" s="14">
        <v>97</v>
      </c>
      <c r="G30" s="38">
        <v>28920</v>
      </c>
      <c r="H30" s="6">
        <v>0.4173611111111111</v>
      </c>
      <c r="I30" s="8">
        <v>0.43746527777777783</v>
      </c>
      <c r="J30" s="11">
        <v>0.0201041666666667</v>
      </c>
      <c r="K30" s="7">
        <v>17.409326424870436</v>
      </c>
    </row>
    <row r="31" spans="1:11" ht="12.75">
      <c r="A31" s="24">
        <v>24</v>
      </c>
      <c r="B31" s="14" t="s">
        <v>120</v>
      </c>
      <c r="C31" s="14" t="s">
        <v>121</v>
      </c>
      <c r="D31" s="14" t="s">
        <v>56</v>
      </c>
      <c r="E31" s="43" t="s">
        <v>57</v>
      </c>
      <c r="F31" s="14">
        <v>28</v>
      </c>
      <c r="G31" s="37">
        <v>32714</v>
      </c>
      <c r="H31" s="6">
        <v>0.3909722222222222</v>
      </c>
      <c r="I31" s="8">
        <v>0.4111805555555556</v>
      </c>
      <c r="J31" s="11">
        <v>0.020208333333333384</v>
      </c>
      <c r="K31" s="7">
        <v>17.319587628865936</v>
      </c>
    </row>
    <row r="32" spans="1:11" ht="12.75">
      <c r="A32" s="24">
        <v>25</v>
      </c>
      <c r="B32" s="14" t="s">
        <v>54</v>
      </c>
      <c r="C32" s="14" t="s">
        <v>55</v>
      </c>
      <c r="D32" s="14" t="s">
        <v>56</v>
      </c>
      <c r="E32" s="43" t="s">
        <v>57</v>
      </c>
      <c r="F32" s="14">
        <v>3</v>
      </c>
      <c r="G32" s="37">
        <v>26606</v>
      </c>
      <c r="H32" s="6">
        <v>0.3756944444444445</v>
      </c>
      <c r="I32" s="8">
        <v>0.3965856481481482</v>
      </c>
      <c r="J32" s="11">
        <v>0.020891203703703676</v>
      </c>
      <c r="K32" s="7">
        <v>16.75346260387814</v>
      </c>
    </row>
    <row r="33" spans="1:11" ht="12.75">
      <c r="A33" s="24">
        <v>26</v>
      </c>
      <c r="B33" s="5" t="s">
        <v>255</v>
      </c>
      <c r="C33" s="5" t="s">
        <v>150</v>
      </c>
      <c r="D33" s="5" t="s">
        <v>254</v>
      </c>
      <c r="E33" s="43" t="s">
        <v>57</v>
      </c>
      <c r="F33" s="14">
        <v>100</v>
      </c>
      <c r="G33" s="37">
        <v>23835</v>
      </c>
      <c r="H33" s="6">
        <v>0.4534722222222222</v>
      </c>
      <c r="I33" s="8">
        <v>0.47453703703703703</v>
      </c>
      <c r="J33" s="11">
        <v>0.021064814814814814</v>
      </c>
      <c r="K33" s="7">
        <v>16.615384615384617</v>
      </c>
    </row>
    <row r="34" spans="1:11" ht="12.75">
      <c r="A34" s="24">
        <v>27</v>
      </c>
      <c r="B34" s="10" t="s">
        <v>242</v>
      </c>
      <c r="C34" s="10" t="s">
        <v>150</v>
      </c>
      <c r="D34" s="10" t="s">
        <v>243</v>
      </c>
      <c r="E34" s="43" t="s">
        <v>57</v>
      </c>
      <c r="F34" s="14">
        <v>95</v>
      </c>
      <c r="G34" s="38">
        <v>20658</v>
      </c>
      <c r="H34" s="6">
        <v>0.4458333333333333</v>
      </c>
      <c r="I34" s="8">
        <v>0.46732638888888883</v>
      </c>
      <c r="J34" s="11">
        <v>0.02149305555555553</v>
      </c>
      <c r="K34" s="7">
        <v>16.284329563812623</v>
      </c>
    </row>
    <row r="35" spans="1:11" ht="12.75">
      <c r="A35" s="24">
        <v>28</v>
      </c>
      <c r="B35" s="14" t="s">
        <v>124</v>
      </c>
      <c r="C35" s="14" t="s">
        <v>204</v>
      </c>
      <c r="D35" s="14" t="s">
        <v>205</v>
      </c>
      <c r="E35" s="43" t="s">
        <v>57</v>
      </c>
      <c r="F35" s="14">
        <v>73</v>
      </c>
      <c r="G35" s="37">
        <v>32566</v>
      </c>
      <c r="H35" s="6">
        <v>0.3923611111111111</v>
      </c>
      <c r="I35" s="8">
        <v>0.4143981481481482</v>
      </c>
      <c r="J35" s="11">
        <v>0.022037037037037077</v>
      </c>
      <c r="K35" s="7">
        <v>15.882352941176443</v>
      </c>
    </row>
    <row r="36" spans="1:11" ht="12.75">
      <c r="A36" s="24">
        <v>29</v>
      </c>
      <c r="B36" s="5" t="s">
        <v>296</v>
      </c>
      <c r="C36" s="5" t="s">
        <v>150</v>
      </c>
      <c r="D36" s="5" t="s">
        <v>297</v>
      </c>
      <c r="E36" s="43" t="s">
        <v>57</v>
      </c>
      <c r="F36" s="14">
        <v>124</v>
      </c>
      <c r="G36" s="37">
        <v>20248</v>
      </c>
      <c r="H36" s="6">
        <v>0.43854166666666666</v>
      </c>
      <c r="I36" s="8">
        <v>0.46655092592592595</v>
      </c>
      <c r="J36" s="11">
        <v>0.02800925925925929</v>
      </c>
      <c r="K36" s="7">
        <v>12.495867768595028</v>
      </c>
    </row>
    <row r="37" spans="1:11" ht="12.75">
      <c r="A37" s="46"/>
      <c r="B37" s="47"/>
      <c r="C37" s="47"/>
      <c r="D37" s="47"/>
      <c r="E37" s="48"/>
      <c r="F37" s="47"/>
      <c r="G37" s="49"/>
      <c r="H37" s="50"/>
      <c r="I37" s="51"/>
      <c r="J37" s="52"/>
      <c r="K37" s="53"/>
    </row>
    <row r="38" spans="1:11" ht="12.75">
      <c r="A38" s="46"/>
      <c r="B38" s="47"/>
      <c r="C38" s="47"/>
      <c r="D38" s="47"/>
      <c r="E38" s="48"/>
      <c r="F38" s="47"/>
      <c r="G38" s="49"/>
      <c r="H38" s="50"/>
      <c r="I38" s="51"/>
      <c r="J38" s="52"/>
      <c r="K38" s="53"/>
    </row>
    <row r="39" spans="1:11" ht="23.25">
      <c r="A39" s="66" t="s">
        <v>47</v>
      </c>
      <c r="B39" s="66"/>
      <c r="C39" s="66"/>
      <c r="D39" s="66"/>
      <c r="E39" s="66"/>
      <c r="F39" s="66"/>
      <c r="G39" s="66"/>
      <c r="H39" s="66"/>
      <c r="I39" s="67"/>
      <c r="J39" s="67"/>
      <c r="K39" s="67"/>
    </row>
    <row r="40" spans="1:11" ht="20.25">
      <c r="A40" s="68" t="s">
        <v>33</v>
      </c>
      <c r="B40" s="68"/>
      <c r="C40" s="68"/>
      <c r="D40" s="68"/>
      <c r="E40" s="68"/>
      <c r="F40" s="68"/>
      <c r="G40" s="68"/>
      <c r="H40" s="68"/>
      <c r="I40" s="69"/>
      <c r="J40" s="69"/>
      <c r="K40" s="69"/>
    </row>
    <row r="41" spans="1:11" s="33" customFormat="1" ht="38.25">
      <c r="A41" s="29" t="s">
        <v>0</v>
      </c>
      <c r="B41" s="29" t="s">
        <v>23</v>
      </c>
      <c r="C41" s="39" t="s">
        <v>24</v>
      </c>
      <c r="D41" s="30" t="s">
        <v>6</v>
      </c>
      <c r="E41" s="42" t="s">
        <v>19</v>
      </c>
      <c r="F41" s="29" t="s">
        <v>22</v>
      </c>
      <c r="G41" s="36" t="s">
        <v>21</v>
      </c>
      <c r="H41" s="31" t="s">
        <v>1</v>
      </c>
      <c r="I41" s="31" t="s">
        <v>2</v>
      </c>
      <c r="J41" s="31" t="s">
        <v>4</v>
      </c>
      <c r="K41" s="32" t="s">
        <v>3</v>
      </c>
    </row>
    <row r="42" spans="1:11" ht="12.75">
      <c r="A42" s="24">
        <v>1</v>
      </c>
      <c r="B42" s="5" t="s">
        <v>71</v>
      </c>
      <c r="C42" s="5" t="s">
        <v>237</v>
      </c>
      <c r="D42" s="5" t="s">
        <v>222</v>
      </c>
      <c r="E42" s="43" t="s">
        <v>238</v>
      </c>
      <c r="F42" s="14">
        <v>92</v>
      </c>
      <c r="G42" s="37">
        <v>36027</v>
      </c>
      <c r="H42" s="6">
        <v>0.4361111111111111</v>
      </c>
      <c r="I42" s="8">
        <v>0.45091435185185186</v>
      </c>
      <c r="J42" s="11">
        <v>0.014803240740740742</v>
      </c>
      <c r="K42" s="7">
        <v>23.64347146207975</v>
      </c>
    </row>
    <row r="43" spans="1:11" ht="12.75">
      <c r="A43" s="24">
        <v>2</v>
      </c>
      <c r="B43" s="5" t="s">
        <v>282</v>
      </c>
      <c r="C43" s="5" t="s">
        <v>256</v>
      </c>
      <c r="D43" s="5" t="s">
        <v>97</v>
      </c>
      <c r="E43" s="43" t="s">
        <v>238</v>
      </c>
      <c r="F43" s="14">
        <v>117</v>
      </c>
      <c r="G43" s="37">
        <v>36165</v>
      </c>
      <c r="H43" s="6">
        <v>0.4524305555555555</v>
      </c>
      <c r="I43" s="8">
        <v>0.46965277777777775</v>
      </c>
      <c r="J43" s="11">
        <v>0.01722222222222225</v>
      </c>
      <c r="K43" s="7">
        <v>20.32258064516126</v>
      </c>
    </row>
    <row r="44" spans="1:11" ht="12.75">
      <c r="A44" s="24">
        <v>3</v>
      </c>
      <c r="B44" s="14" t="s">
        <v>203</v>
      </c>
      <c r="C44" s="14" t="s">
        <v>199</v>
      </c>
      <c r="D44" s="14" t="s">
        <v>97</v>
      </c>
      <c r="E44" s="43" t="s">
        <v>238</v>
      </c>
      <c r="F44" s="14">
        <v>71</v>
      </c>
      <c r="G44" s="37">
        <v>37413</v>
      </c>
      <c r="H44" s="6">
        <v>0.4583333333333333</v>
      </c>
      <c r="I44" s="8">
        <v>0.4782754629629629</v>
      </c>
      <c r="J44" s="11">
        <v>0.0199421296296296</v>
      </c>
      <c r="K44" s="7">
        <v>17.550783517121324</v>
      </c>
    </row>
    <row r="45" spans="1:11" ht="12.75">
      <c r="A45" s="24">
        <v>4</v>
      </c>
      <c r="B45" s="5" t="s">
        <v>294</v>
      </c>
      <c r="C45" s="5" t="s">
        <v>295</v>
      </c>
      <c r="D45" s="5" t="s">
        <v>56</v>
      </c>
      <c r="E45" s="43" t="s">
        <v>238</v>
      </c>
      <c r="F45" s="14">
        <v>123</v>
      </c>
      <c r="G45" s="37">
        <v>36462</v>
      </c>
      <c r="H45" s="6">
        <v>0.4552083333333334</v>
      </c>
      <c r="I45" s="8">
        <v>0.4774537037037037</v>
      </c>
      <c r="J45" s="11">
        <v>0.022245370370370332</v>
      </c>
      <c r="K45" s="7">
        <v>15.733610822060381</v>
      </c>
    </row>
    <row r="46" spans="1:11" ht="12.75">
      <c r="A46" s="46"/>
      <c r="B46" s="47"/>
      <c r="C46" s="47"/>
      <c r="D46" s="47"/>
      <c r="E46" s="48"/>
      <c r="F46" s="47"/>
      <c r="G46" s="49"/>
      <c r="H46" s="50"/>
      <c r="I46" s="51"/>
      <c r="J46" s="52"/>
      <c r="K46" s="53"/>
    </row>
    <row r="47" spans="1:11" ht="23.25">
      <c r="A47" s="66" t="s">
        <v>47</v>
      </c>
      <c r="B47" s="66"/>
      <c r="C47" s="66"/>
      <c r="D47" s="66"/>
      <c r="E47" s="66"/>
      <c r="F47" s="66"/>
      <c r="G47" s="66"/>
      <c r="H47" s="66"/>
      <c r="I47" s="67"/>
      <c r="J47" s="67"/>
      <c r="K47" s="67"/>
    </row>
    <row r="48" spans="1:11" ht="20.25">
      <c r="A48" s="68" t="s">
        <v>34</v>
      </c>
      <c r="B48" s="68"/>
      <c r="C48" s="68"/>
      <c r="D48" s="68"/>
      <c r="E48" s="68"/>
      <c r="F48" s="68"/>
      <c r="G48" s="68"/>
      <c r="H48" s="68"/>
      <c r="I48" s="69"/>
      <c r="J48" s="69"/>
      <c r="K48" s="69"/>
    </row>
    <row r="49" spans="1:11" s="33" customFormat="1" ht="38.25">
      <c r="A49" s="29" t="s">
        <v>0</v>
      </c>
      <c r="B49" s="29" t="s">
        <v>23</v>
      </c>
      <c r="C49" s="39" t="s">
        <v>24</v>
      </c>
      <c r="D49" s="30" t="s">
        <v>6</v>
      </c>
      <c r="E49" s="42" t="s">
        <v>19</v>
      </c>
      <c r="F49" s="29" t="s">
        <v>22</v>
      </c>
      <c r="G49" s="36" t="s">
        <v>21</v>
      </c>
      <c r="H49" s="31" t="s">
        <v>1</v>
      </c>
      <c r="I49" s="31" t="s">
        <v>2</v>
      </c>
      <c r="J49" s="31" t="s">
        <v>4</v>
      </c>
      <c r="K49" s="32" t="s">
        <v>3</v>
      </c>
    </row>
    <row r="50" spans="1:11" ht="12.75">
      <c r="A50" s="24">
        <v>1</v>
      </c>
      <c r="B50" s="14" t="s">
        <v>170</v>
      </c>
      <c r="C50" s="14" t="s">
        <v>176</v>
      </c>
      <c r="D50" s="14" t="s">
        <v>63</v>
      </c>
      <c r="E50" s="43" t="s">
        <v>248</v>
      </c>
      <c r="F50" s="14">
        <v>54</v>
      </c>
      <c r="G50" s="37">
        <v>38220</v>
      </c>
      <c r="H50" s="6">
        <v>0.4201388888888889</v>
      </c>
      <c r="I50" s="8">
        <v>0.446724537037037</v>
      </c>
      <c r="J50" s="11">
        <v>0.026585648148148122</v>
      </c>
      <c r="K50" s="7">
        <v>13.164997823247727</v>
      </c>
    </row>
    <row r="51" spans="1:11" ht="23.25">
      <c r="A51" s="66" t="s">
        <v>47</v>
      </c>
      <c r="B51" s="66"/>
      <c r="C51" s="66"/>
      <c r="D51" s="66"/>
      <c r="E51" s="66"/>
      <c r="F51" s="66"/>
      <c r="G51" s="66"/>
      <c r="H51" s="66"/>
      <c r="I51" s="67"/>
      <c r="J51" s="67"/>
      <c r="K51" s="67"/>
    </row>
    <row r="52" spans="1:11" ht="20.25">
      <c r="A52" s="68" t="s">
        <v>35</v>
      </c>
      <c r="B52" s="68"/>
      <c r="C52" s="68"/>
      <c r="D52" s="68"/>
      <c r="E52" s="68"/>
      <c r="F52" s="68"/>
      <c r="G52" s="68"/>
      <c r="H52" s="68"/>
      <c r="I52" s="69"/>
      <c r="J52" s="69"/>
      <c r="K52" s="69"/>
    </row>
    <row r="53" spans="1:11" s="33" customFormat="1" ht="38.25">
      <c r="A53" s="29" t="s">
        <v>0</v>
      </c>
      <c r="B53" s="29" t="s">
        <v>23</v>
      </c>
      <c r="C53" s="39" t="s">
        <v>24</v>
      </c>
      <c r="D53" s="30" t="s">
        <v>6</v>
      </c>
      <c r="E53" s="42" t="s">
        <v>19</v>
      </c>
      <c r="F53" s="29" t="s">
        <v>22</v>
      </c>
      <c r="G53" s="36" t="s">
        <v>21</v>
      </c>
      <c r="H53" s="31" t="s">
        <v>1</v>
      </c>
      <c r="I53" s="31" t="s">
        <v>2</v>
      </c>
      <c r="J53" s="31" t="s">
        <v>4</v>
      </c>
      <c r="K53" s="32" t="s">
        <v>3</v>
      </c>
    </row>
    <row r="54" spans="1:11" ht="12.75">
      <c r="A54" s="24">
        <v>1</v>
      </c>
      <c r="B54" s="14" t="s">
        <v>154</v>
      </c>
      <c r="C54" s="14" t="s">
        <v>155</v>
      </c>
      <c r="D54" s="14" t="s">
        <v>101</v>
      </c>
      <c r="E54" s="43" t="s">
        <v>311</v>
      </c>
      <c r="F54" s="14">
        <v>44</v>
      </c>
      <c r="G54" s="37">
        <v>37380</v>
      </c>
      <c r="H54" s="6">
        <v>0.4263888888888889</v>
      </c>
      <c r="I54" s="8">
        <v>0.4482407407407407</v>
      </c>
      <c r="J54" s="11">
        <f>IF(I54&lt;&gt;"",I54-H54,"")</f>
        <v>0.021851851851851845</v>
      </c>
      <c r="K54" s="7">
        <f>IF(I54&lt;&gt;"",8.4/(J54*24),"")</f>
        <v>16.016949152542377</v>
      </c>
    </row>
    <row r="55" spans="1:11" ht="12.75">
      <c r="A55" s="46"/>
      <c r="B55" s="47"/>
      <c r="C55" s="47"/>
      <c r="D55" s="47"/>
      <c r="E55" s="48"/>
      <c r="F55" s="47"/>
      <c r="G55" s="49"/>
      <c r="H55" s="50"/>
      <c r="I55" s="51"/>
      <c r="J55" s="52"/>
      <c r="K55" s="53"/>
    </row>
    <row r="56" spans="1:11" ht="23.25">
      <c r="A56" s="66" t="s">
        <v>47</v>
      </c>
      <c r="B56" s="66"/>
      <c r="C56" s="66"/>
      <c r="D56" s="66"/>
      <c r="E56" s="66"/>
      <c r="F56" s="66"/>
      <c r="G56" s="66"/>
      <c r="H56" s="66"/>
      <c r="I56" s="67"/>
      <c r="J56" s="67"/>
      <c r="K56" s="67"/>
    </row>
    <row r="57" spans="1:11" ht="20.25">
      <c r="A57" s="68" t="s">
        <v>304</v>
      </c>
      <c r="B57" s="68"/>
      <c r="C57" s="68"/>
      <c r="D57" s="68"/>
      <c r="E57" s="68"/>
      <c r="F57" s="68"/>
      <c r="G57" s="68"/>
      <c r="H57" s="68"/>
      <c r="I57" s="69"/>
      <c r="J57" s="69"/>
      <c r="K57" s="69"/>
    </row>
    <row r="58" spans="1:11" s="33" customFormat="1" ht="38.25">
      <c r="A58" s="29" t="s">
        <v>0</v>
      </c>
      <c r="B58" s="29" t="s">
        <v>23</v>
      </c>
      <c r="C58" s="39" t="s">
        <v>24</v>
      </c>
      <c r="D58" s="30" t="s">
        <v>6</v>
      </c>
      <c r="E58" s="42" t="s">
        <v>19</v>
      </c>
      <c r="F58" s="29" t="s">
        <v>22</v>
      </c>
      <c r="G58" s="36" t="s">
        <v>21</v>
      </c>
      <c r="H58" s="31" t="s">
        <v>1</v>
      </c>
      <c r="I58" s="31" t="s">
        <v>2</v>
      </c>
      <c r="J58" s="31" t="s">
        <v>4</v>
      </c>
      <c r="K58" s="32" t="s">
        <v>3</v>
      </c>
    </row>
    <row r="59" spans="1:11" ht="12.75">
      <c r="A59" s="24">
        <v>1</v>
      </c>
      <c r="B59" s="14" t="s">
        <v>61</v>
      </c>
      <c r="C59" s="14" t="s">
        <v>62</v>
      </c>
      <c r="D59" s="14" t="s">
        <v>63</v>
      </c>
      <c r="E59" s="43" t="s">
        <v>86</v>
      </c>
      <c r="F59" s="14">
        <v>4</v>
      </c>
      <c r="G59" s="37">
        <v>36756</v>
      </c>
      <c r="H59" s="6">
        <v>0.38680555555555557</v>
      </c>
      <c r="I59" s="8">
        <v>0.4065509259259259</v>
      </c>
      <c r="J59" s="11">
        <f>IF(I59&lt;&gt;"",I59-H59,"")</f>
        <v>0.01974537037037033</v>
      </c>
      <c r="K59" s="7">
        <f>IF(I59&lt;&gt;"",8.4/(J59*24),"")</f>
        <v>17.725674091442006</v>
      </c>
    </row>
    <row r="60" spans="1:11" s="33" customFormat="1" ht="12.75">
      <c r="A60" s="24">
        <v>2</v>
      </c>
      <c r="B60" s="14" t="s">
        <v>170</v>
      </c>
      <c r="C60" s="14" t="s">
        <v>171</v>
      </c>
      <c r="D60" s="14" t="s">
        <v>63</v>
      </c>
      <c r="E60" s="43" t="s">
        <v>86</v>
      </c>
      <c r="F60" s="14">
        <v>52</v>
      </c>
      <c r="G60" s="37">
        <v>36840</v>
      </c>
      <c r="H60" s="6">
        <v>0.41875</v>
      </c>
      <c r="I60" s="8">
        <v>0.44075231481481486</v>
      </c>
      <c r="J60" s="11">
        <v>0.02200231481481485</v>
      </c>
      <c r="K60" s="7">
        <v>15.907417148868992</v>
      </c>
    </row>
    <row r="61" spans="1:11" ht="12.75">
      <c r="A61" s="46"/>
      <c r="B61" s="47"/>
      <c r="C61" s="47"/>
      <c r="D61" s="47"/>
      <c r="E61" s="48"/>
      <c r="F61" s="47"/>
      <c r="G61" s="49"/>
      <c r="H61" s="50"/>
      <c r="I61" s="51"/>
      <c r="J61" s="52"/>
      <c r="K61" s="53"/>
    </row>
    <row r="62" spans="1:11" ht="23.25">
      <c r="A62" s="66" t="s">
        <v>47</v>
      </c>
      <c r="B62" s="66"/>
      <c r="C62" s="66"/>
      <c r="D62" s="66"/>
      <c r="E62" s="66"/>
      <c r="F62" s="66"/>
      <c r="G62" s="66"/>
      <c r="H62" s="66"/>
      <c r="I62" s="67"/>
      <c r="J62" s="67"/>
      <c r="K62" s="67"/>
    </row>
    <row r="63" spans="1:11" ht="20.25">
      <c r="A63" s="68" t="s">
        <v>305</v>
      </c>
      <c r="B63" s="68"/>
      <c r="C63" s="68"/>
      <c r="D63" s="68"/>
      <c r="E63" s="68"/>
      <c r="F63" s="68"/>
      <c r="G63" s="68"/>
      <c r="H63" s="68"/>
      <c r="I63" s="69"/>
      <c r="J63" s="69"/>
      <c r="K63" s="69"/>
    </row>
    <row r="64" spans="1:11" s="33" customFormat="1" ht="38.25">
      <c r="A64" s="29" t="s">
        <v>0</v>
      </c>
      <c r="B64" s="29" t="s">
        <v>23</v>
      </c>
      <c r="C64" s="39" t="s">
        <v>24</v>
      </c>
      <c r="D64" s="30" t="s">
        <v>6</v>
      </c>
      <c r="E64" s="42" t="s">
        <v>19</v>
      </c>
      <c r="F64" s="29" t="s">
        <v>22</v>
      </c>
      <c r="G64" s="36" t="s">
        <v>21</v>
      </c>
      <c r="H64" s="31" t="s">
        <v>1</v>
      </c>
      <c r="I64" s="31" t="s">
        <v>2</v>
      </c>
      <c r="J64" s="31" t="s">
        <v>4</v>
      </c>
      <c r="K64" s="32" t="s">
        <v>3</v>
      </c>
    </row>
    <row r="65" spans="1:11" ht="12.75">
      <c r="A65" s="24">
        <v>1</v>
      </c>
      <c r="B65" s="14" t="s">
        <v>139</v>
      </c>
      <c r="C65" s="14" t="s">
        <v>199</v>
      </c>
      <c r="D65" s="14" t="s">
        <v>140</v>
      </c>
      <c r="E65" s="43" t="s">
        <v>249</v>
      </c>
      <c r="F65" s="14">
        <v>69</v>
      </c>
      <c r="G65" s="37">
        <v>36154</v>
      </c>
      <c r="H65" s="6">
        <v>0.43333333333333335</v>
      </c>
      <c r="I65" s="8">
        <v>0.45122685185185185</v>
      </c>
      <c r="J65" s="11">
        <f>IF(I65&lt;&gt;"",I65-H65,"")</f>
        <v>0.017893518518518503</v>
      </c>
      <c r="K65" s="7">
        <f>IF(I65&lt;&gt;"",8.4/(J65*24),"")</f>
        <v>19.560155239327315</v>
      </c>
    </row>
    <row r="66" spans="1:11" ht="12.75">
      <c r="A66" s="46"/>
      <c r="B66" s="47"/>
      <c r="C66" s="47"/>
      <c r="D66" s="47"/>
      <c r="E66" s="48"/>
      <c r="F66" s="47"/>
      <c r="G66" s="49"/>
      <c r="H66" s="50"/>
      <c r="I66" s="51"/>
      <c r="J66" s="52"/>
      <c r="K66" s="53"/>
    </row>
    <row r="67" spans="1:11" ht="12.75">
      <c r="A67" s="46"/>
      <c r="B67" s="47"/>
      <c r="C67" s="47"/>
      <c r="D67" s="47"/>
      <c r="E67" s="48"/>
      <c r="F67" s="47"/>
      <c r="G67" s="49"/>
      <c r="H67" s="50"/>
      <c r="I67" s="51"/>
      <c r="J67" s="52"/>
      <c r="K67" s="53"/>
    </row>
    <row r="68" spans="1:11" ht="12.75">
      <c r="A68" s="46"/>
      <c r="B68" s="47"/>
      <c r="C68" s="47"/>
      <c r="D68" s="47"/>
      <c r="E68" s="48"/>
      <c r="F68" s="47"/>
      <c r="G68" s="49"/>
      <c r="H68" s="50"/>
      <c r="I68" s="51"/>
      <c r="J68" s="52"/>
      <c r="K68" s="53"/>
    </row>
    <row r="69" spans="1:11" ht="12.75">
      <c r="A69" s="46"/>
      <c r="B69" s="47"/>
      <c r="C69" s="47"/>
      <c r="D69" s="47"/>
      <c r="E69" s="48"/>
      <c r="F69" s="47"/>
      <c r="G69" s="49"/>
      <c r="H69" s="50"/>
      <c r="I69" s="51"/>
      <c r="J69" s="52"/>
      <c r="K69" s="53"/>
    </row>
    <row r="70" spans="1:11" ht="23.25">
      <c r="A70" s="66" t="s">
        <v>47</v>
      </c>
      <c r="B70" s="66"/>
      <c r="C70" s="66"/>
      <c r="D70" s="66"/>
      <c r="E70" s="66"/>
      <c r="F70" s="66"/>
      <c r="G70" s="66"/>
      <c r="H70" s="66"/>
      <c r="I70" s="67"/>
      <c r="J70" s="67"/>
      <c r="K70" s="67"/>
    </row>
    <row r="71" spans="1:11" ht="20.25">
      <c r="A71" s="68" t="s">
        <v>293</v>
      </c>
      <c r="B71" s="68"/>
      <c r="C71" s="68"/>
      <c r="D71" s="68"/>
      <c r="E71" s="68"/>
      <c r="F71" s="68"/>
      <c r="G71" s="68"/>
      <c r="H71" s="68"/>
      <c r="I71" s="69"/>
      <c r="J71" s="69"/>
      <c r="K71" s="69"/>
    </row>
    <row r="72" spans="1:11" s="33" customFormat="1" ht="38.25">
      <c r="A72" s="29" t="s">
        <v>0</v>
      </c>
      <c r="B72" s="29" t="s">
        <v>23</v>
      </c>
      <c r="C72" s="39" t="s">
        <v>24</v>
      </c>
      <c r="D72" s="30" t="s">
        <v>6</v>
      </c>
      <c r="E72" s="42" t="s">
        <v>19</v>
      </c>
      <c r="F72" s="29" t="s">
        <v>22</v>
      </c>
      <c r="G72" s="36" t="s">
        <v>21</v>
      </c>
      <c r="H72" s="31" t="s">
        <v>1</v>
      </c>
      <c r="I72" s="31" t="s">
        <v>2</v>
      </c>
      <c r="J72" s="31" t="s">
        <v>4</v>
      </c>
      <c r="K72" s="32" t="s">
        <v>3</v>
      </c>
    </row>
    <row r="73" spans="1:11" ht="12.75">
      <c r="A73" s="24">
        <v>1</v>
      </c>
      <c r="B73" s="14" t="s">
        <v>211</v>
      </c>
      <c r="C73" s="14" t="s">
        <v>123</v>
      </c>
      <c r="D73" s="14" t="s">
        <v>63</v>
      </c>
      <c r="E73" s="43" t="s">
        <v>212</v>
      </c>
      <c r="F73" s="14">
        <v>78</v>
      </c>
      <c r="G73" s="37">
        <v>25125</v>
      </c>
      <c r="H73" s="6">
        <v>0.43402777777777773</v>
      </c>
      <c r="I73" s="8">
        <v>0.45525462962962965</v>
      </c>
      <c r="J73" s="11">
        <f>IF(I73&lt;&gt;"",I73-H73,"")</f>
        <v>0.021226851851851913</v>
      </c>
      <c r="K73" s="7">
        <f>IF(I73&lt;&gt;"",8.4/(J73*24),"")</f>
        <v>16.488549618320565</v>
      </c>
    </row>
    <row r="74" spans="1:11" ht="12.75">
      <c r="A74" s="46"/>
      <c r="B74" s="47"/>
      <c r="C74" s="47"/>
      <c r="D74" s="47"/>
      <c r="E74" s="48"/>
      <c r="F74" s="47"/>
      <c r="G74" s="49"/>
      <c r="H74" s="50"/>
      <c r="I74" s="51"/>
      <c r="J74" s="52"/>
      <c r="K74" s="53"/>
    </row>
    <row r="75" spans="1:11" ht="12.75">
      <c r="A75" s="46"/>
      <c r="B75" s="47"/>
      <c r="C75" s="47"/>
      <c r="D75" s="47"/>
      <c r="E75" s="48"/>
      <c r="F75" s="47"/>
      <c r="G75" s="49"/>
      <c r="H75" s="50"/>
      <c r="I75" s="51"/>
      <c r="J75" s="52"/>
      <c r="K75" s="53"/>
    </row>
    <row r="76" spans="1:11" ht="12.75">
      <c r="A76" s="46"/>
      <c r="B76" s="47"/>
      <c r="C76" s="47"/>
      <c r="D76" s="47"/>
      <c r="E76" s="48"/>
      <c r="F76" s="47"/>
      <c r="G76" s="49"/>
      <c r="H76" s="50"/>
      <c r="I76" s="51"/>
      <c r="J76" s="52"/>
      <c r="K76" s="53"/>
    </row>
    <row r="77" spans="1:11" ht="12.75">
      <c r="A77" s="46"/>
      <c r="B77" s="47"/>
      <c r="C77" s="47"/>
      <c r="D77" s="47"/>
      <c r="E77" s="48"/>
      <c r="F77" s="47"/>
      <c r="G77" s="49"/>
      <c r="H77" s="50"/>
      <c r="I77" s="51"/>
      <c r="J77" s="52"/>
      <c r="K77" s="53"/>
    </row>
    <row r="78" spans="1:11" ht="12.75">
      <c r="A78" s="46"/>
      <c r="B78" s="47"/>
      <c r="C78" s="47"/>
      <c r="D78" s="47"/>
      <c r="E78" s="48"/>
      <c r="F78" s="47"/>
      <c r="G78" s="49"/>
      <c r="H78" s="50"/>
      <c r="I78" s="51"/>
      <c r="J78" s="52"/>
      <c r="K78" s="53"/>
    </row>
    <row r="79" spans="1:11" ht="12.75">
      <c r="A79" s="46"/>
      <c r="B79" s="47"/>
      <c r="C79" s="47"/>
      <c r="D79" s="47"/>
      <c r="E79" s="48"/>
      <c r="F79" s="47"/>
      <c r="G79" s="49"/>
      <c r="H79" s="50"/>
      <c r="I79" s="51"/>
      <c r="J79" s="52"/>
      <c r="K79" s="53"/>
    </row>
    <row r="80" spans="1:11" ht="12.75">
      <c r="A80" s="46"/>
      <c r="B80" s="47"/>
      <c r="C80" s="47"/>
      <c r="D80" s="47"/>
      <c r="E80" s="48"/>
      <c r="F80" s="47"/>
      <c r="G80" s="49"/>
      <c r="H80" s="50"/>
      <c r="I80" s="51"/>
      <c r="J80" s="52"/>
      <c r="K80" s="53"/>
    </row>
    <row r="81" spans="1:11" ht="23.25">
      <c r="A81" s="66" t="s">
        <v>47</v>
      </c>
      <c r="B81" s="66"/>
      <c r="C81" s="66"/>
      <c r="D81" s="66"/>
      <c r="E81" s="66"/>
      <c r="F81" s="66"/>
      <c r="G81" s="66"/>
      <c r="H81" s="66"/>
      <c r="I81" s="67"/>
      <c r="J81" s="67"/>
      <c r="K81" s="67"/>
    </row>
    <row r="82" spans="1:11" ht="20.25">
      <c r="A82" s="68" t="s">
        <v>36</v>
      </c>
      <c r="B82" s="68"/>
      <c r="C82" s="68"/>
      <c r="D82" s="68"/>
      <c r="E82" s="68"/>
      <c r="F82" s="68"/>
      <c r="G82" s="68"/>
      <c r="H82" s="68"/>
      <c r="I82" s="69"/>
      <c r="J82" s="69"/>
      <c r="K82" s="69"/>
    </row>
    <row r="83" spans="1:11" s="33" customFormat="1" ht="38.25">
      <c r="A83" s="29" t="s">
        <v>0</v>
      </c>
      <c r="B83" s="29" t="s">
        <v>23</v>
      </c>
      <c r="C83" s="39" t="s">
        <v>24</v>
      </c>
      <c r="D83" s="30" t="s">
        <v>6</v>
      </c>
      <c r="E83" s="42" t="s">
        <v>19</v>
      </c>
      <c r="F83" s="29" t="s">
        <v>22</v>
      </c>
      <c r="G83" s="36" t="s">
        <v>21</v>
      </c>
      <c r="H83" s="31" t="s">
        <v>1</v>
      </c>
      <c r="I83" s="31" t="s">
        <v>2</v>
      </c>
      <c r="J83" s="31" t="s">
        <v>4</v>
      </c>
      <c r="K83" s="32" t="s">
        <v>3</v>
      </c>
    </row>
    <row r="84" spans="1:11" ht="12.75">
      <c r="A84" s="24">
        <v>1</v>
      </c>
      <c r="B84" s="14" t="s">
        <v>271</v>
      </c>
      <c r="C84" s="14" t="s">
        <v>272</v>
      </c>
      <c r="D84" s="14" t="s">
        <v>140</v>
      </c>
      <c r="E84" s="43" t="s">
        <v>78</v>
      </c>
      <c r="F84" s="14">
        <v>109</v>
      </c>
      <c r="G84" s="37">
        <v>28570</v>
      </c>
      <c r="H84" s="6">
        <v>0.44131944444444443</v>
      </c>
      <c r="I84" s="8">
        <v>0.4563888888888889</v>
      </c>
      <c r="J84" s="11">
        <v>0.015069444444444469</v>
      </c>
      <c r="K84" s="7">
        <v>23.22580645161287</v>
      </c>
    </row>
    <row r="85" spans="1:11" ht="12.75">
      <c r="A85" s="24">
        <v>2</v>
      </c>
      <c r="B85" s="14" t="s">
        <v>178</v>
      </c>
      <c r="C85" s="14" t="s">
        <v>179</v>
      </c>
      <c r="D85" s="14" t="s">
        <v>101</v>
      </c>
      <c r="E85" s="43" t="s">
        <v>78</v>
      </c>
      <c r="F85" s="14">
        <v>56</v>
      </c>
      <c r="G85" s="37">
        <v>26562</v>
      </c>
      <c r="H85" s="6">
        <v>0.43194444444444446</v>
      </c>
      <c r="I85" s="8">
        <v>0.44787037037037036</v>
      </c>
      <c r="J85" s="11">
        <v>0.0159259259259259</v>
      </c>
      <c r="K85" s="7">
        <v>21.97674418604655</v>
      </c>
    </row>
    <row r="86" spans="1:11" ht="12.75">
      <c r="A86" s="24">
        <v>3</v>
      </c>
      <c r="B86" s="14" t="s">
        <v>290</v>
      </c>
      <c r="C86" s="14" t="s">
        <v>291</v>
      </c>
      <c r="D86" s="14" t="s">
        <v>72</v>
      </c>
      <c r="E86" s="43" t="s">
        <v>78</v>
      </c>
      <c r="F86" s="14">
        <v>122</v>
      </c>
      <c r="G86" s="37">
        <v>28725</v>
      </c>
      <c r="H86" s="6">
        <v>0.434375</v>
      </c>
      <c r="I86" s="8">
        <v>0.45045138888888886</v>
      </c>
      <c r="J86" s="11">
        <v>0.01607638888888885</v>
      </c>
      <c r="K86" s="7">
        <v>21.77105831533483</v>
      </c>
    </row>
    <row r="87" spans="1:11" ht="12.75">
      <c r="A87" s="24">
        <v>4</v>
      </c>
      <c r="B87" s="14" t="s">
        <v>102</v>
      </c>
      <c r="C87" s="14" t="s">
        <v>85</v>
      </c>
      <c r="D87" s="14" t="s">
        <v>97</v>
      </c>
      <c r="E87" s="43" t="s">
        <v>78</v>
      </c>
      <c r="F87" s="14">
        <v>19</v>
      </c>
      <c r="G87" s="37">
        <v>26399</v>
      </c>
      <c r="H87" s="6">
        <v>0.40625</v>
      </c>
      <c r="I87" s="8">
        <v>0.42258101851851854</v>
      </c>
      <c r="J87" s="11">
        <v>0.016331018518518536</v>
      </c>
      <c r="K87" s="7">
        <v>21.431608788093527</v>
      </c>
    </row>
    <row r="88" spans="1:11" ht="12.75">
      <c r="A88" s="24">
        <v>5</v>
      </c>
      <c r="B88" s="14" t="s">
        <v>233</v>
      </c>
      <c r="C88" s="14" t="s">
        <v>234</v>
      </c>
      <c r="D88" s="14" t="s">
        <v>69</v>
      </c>
      <c r="E88" s="43" t="s">
        <v>78</v>
      </c>
      <c r="F88" s="14">
        <v>89</v>
      </c>
      <c r="G88" s="37">
        <v>26240</v>
      </c>
      <c r="H88" s="6">
        <v>0.4527777777777778</v>
      </c>
      <c r="I88" s="8">
        <v>0.4699189814814815</v>
      </c>
      <c r="J88" s="11">
        <v>0.0171412037037037</v>
      </c>
      <c r="K88" s="7">
        <v>20.418636056718437</v>
      </c>
    </row>
    <row r="89" spans="1:11" ht="12.75">
      <c r="A89" s="24">
        <v>6</v>
      </c>
      <c r="B89" s="14" t="s">
        <v>76</v>
      </c>
      <c r="C89" s="14" t="s">
        <v>77</v>
      </c>
      <c r="D89" s="14" t="s">
        <v>59</v>
      </c>
      <c r="E89" s="43" t="s">
        <v>78</v>
      </c>
      <c r="F89" s="14">
        <v>9</v>
      </c>
      <c r="G89" s="37">
        <v>30379</v>
      </c>
      <c r="H89" s="6">
        <v>0.3770833333333334</v>
      </c>
      <c r="I89" s="8">
        <v>0.3949421296296296</v>
      </c>
      <c r="J89" s="11">
        <v>0.01785879629629622</v>
      </c>
      <c r="K89" s="7">
        <v>19.59818535320812</v>
      </c>
    </row>
    <row r="90" spans="1:11" ht="12.75">
      <c r="A90" s="24">
        <v>7</v>
      </c>
      <c r="B90" s="14" t="s">
        <v>233</v>
      </c>
      <c r="C90" s="14" t="s">
        <v>250</v>
      </c>
      <c r="D90" s="14" t="s">
        <v>69</v>
      </c>
      <c r="E90" s="43" t="s">
        <v>78</v>
      </c>
      <c r="F90" s="14">
        <v>98</v>
      </c>
      <c r="G90" s="37">
        <v>25746</v>
      </c>
      <c r="H90" s="6">
        <v>0.425</v>
      </c>
      <c r="I90" s="8">
        <v>0.44296296296296295</v>
      </c>
      <c r="J90" s="11">
        <v>0.01796296296296296</v>
      </c>
      <c r="K90" s="7">
        <v>19.484536082474232</v>
      </c>
    </row>
    <row r="91" spans="1:11" ht="12.75">
      <c r="A91" s="24">
        <v>8</v>
      </c>
      <c r="B91" s="14" t="s">
        <v>209</v>
      </c>
      <c r="C91" s="14" t="s">
        <v>85</v>
      </c>
      <c r="D91" s="14" t="s">
        <v>63</v>
      </c>
      <c r="E91" s="43" t="s">
        <v>78</v>
      </c>
      <c r="F91" s="14">
        <v>75</v>
      </c>
      <c r="G91" s="37">
        <v>34795</v>
      </c>
      <c r="H91" s="6">
        <v>0.4395833333333334</v>
      </c>
      <c r="I91" s="8">
        <v>0.4581018518518518</v>
      </c>
      <c r="J91" s="11">
        <v>0.018518518518518434</v>
      </c>
      <c r="K91" s="7">
        <v>18.900000000000087</v>
      </c>
    </row>
    <row r="92" spans="1:11" ht="12.75">
      <c r="A92" s="46"/>
      <c r="B92" s="47"/>
      <c r="C92" s="47"/>
      <c r="D92" s="47"/>
      <c r="E92" s="48"/>
      <c r="F92" s="47"/>
      <c r="G92" s="49"/>
      <c r="H92" s="50"/>
      <c r="I92" s="51"/>
      <c r="J92" s="52"/>
      <c r="K92" s="53"/>
    </row>
    <row r="93" spans="1:11" ht="23.25">
      <c r="A93" s="66" t="s">
        <v>47</v>
      </c>
      <c r="B93" s="66"/>
      <c r="C93" s="66"/>
      <c r="D93" s="66"/>
      <c r="E93" s="66"/>
      <c r="F93" s="66"/>
      <c r="G93" s="66"/>
      <c r="H93" s="66"/>
      <c r="I93" s="67"/>
      <c r="J93" s="67"/>
      <c r="K93" s="67"/>
    </row>
    <row r="94" spans="1:11" ht="20.25">
      <c r="A94" s="68" t="s">
        <v>37</v>
      </c>
      <c r="B94" s="68"/>
      <c r="C94" s="68"/>
      <c r="D94" s="68"/>
      <c r="E94" s="68"/>
      <c r="F94" s="68"/>
      <c r="G94" s="68"/>
      <c r="H94" s="68"/>
      <c r="I94" s="69"/>
      <c r="J94" s="69"/>
      <c r="K94" s="69"/>
    </row>
    <row r="95" spans="1:11" s="33" customFormat="1" ht="38.25">
      <c r="A95" s="29" t="s">
        <v>0</v>
      </c>
      <c r="B95" s="29" t="s">
        <v>23</v>
      </c>
      <c r="C95" s="39" t="s">
        <v>24</v>
      </c>
      <c r="D95" s="30" t="s">
        <v>6</v>
      </c>
      <c r="E95" s="42" t="s">
        <v>19</v>
      </c>
      <c r="F95" s="29" t="s">
        <v>22</v>
      </c>
      <c r="G95" s="36" t="s">
        <v>21</v>
      </c>
      <c r="H95" s="31" t="s">
        <v>1</v>
      </c>
      <c r="I95" s="31" t="s">
        <v>2</v>
      </c>
      <c r="J95" s="31" t="s">
        <v>4</v>
      </c>
      <c r="K95" s="32" t="s">
        <v>3</v>
      </c>
    </row>
    <row r="96" spans="1:11" ht="12.75">
      <c r="A96" s="24">
        <v>1</v>
      </c>
      <c r="B96" s="5" t="s">
        <v>277</v>
      </c>
      <c r="C96" s="5" t="s">
        <v>278</v>
      </c>
      <c r="D96" s="5" t="s">
        <v>63</v>
      </c>
      <c r="E96" s="43" t="s">
        <v>81</v>
      </c>
      <c r="F96" s="14">
        <v>114</v>
      </c>
      <c r="G96" s="37">
        <v>35879</v>
      </c>
      <c r="H96" s="6">
        <v>0.45590277777777777</v>
      </c>
      <c r="I96" s="8">
        <v>0.4719675925925926</v>
      </c>
      <c r="J96" s="11">
        <v>0.01606481481481481</v>
      </c>
      <c r="K96" s="7">
        <v>21.78674351585015</v>
      </c>
    </row>
    <row r="97" spans="1:11" ht="12.75">
      <c r="A97" s="24">
        <v>2</v>
      </c>
      <c r="B97" s="14" t="s">
        <v>99</v>
      </c>
      <c r="C97" s="14" t="s">
        <v>319</v>
      </c>
      <c r="D97" s="14" t="s">
        <v>101</v>
      </c>
      <c r="E97" s="43" t="s">
        <v>81</v>
      </c>
      <c r="F97" s="14">
        <v>18</v>
      </c>
      <c r="G97" s="37">
        <v>29369</v>
      </c>
      <c r="H97" s="6">
        <v>0.40347222222222223</v>
      </c>
      <c r="I97" s="8">
        <v>0.42037037037037034</v>
      </c>
      <c r="J97" s="11">
        <v>0.016898148148148107</v>
      </c>
      <c r="K97" s="7">
        <v>20.71232876712334</v>
      </c>
    </row>
    <row r="98" spans="1:11" ht="12.75">
      <c r="A98" s="24">
        <v>3</v>
      </c>
      <c r="B98" s="5" t="s">
        <v>239</v>
      </c>
      <c r="C98" s="5" t="s">
        <v>240</v>
      </c>
      <c r="D98" s="5" t="s">
        <v>241</v>
      </c>
      <c r="E98" s="43" t="s">
        <v>81</v>
      </c>
      <c r="F98" s="14">
        <v>93</v>
      </c>
      <c r="G98" s="37">
        <v>26930</v>
      </c>
      <c r="H98" s="6">
        <v>0.44375000000000003</v>
      </c>
      <c r="I98" s="8">
        <v>0.46087962962962964</v>
      </c>
      <c r="J98" s="11">
        <v>0.017129629629629606</v>
      </c>
      <c r="K98" s="7">
        <v>20.43243243243246</v>
      </c>
    </row>
    <row r="99" spans="1:11" ht="12.75">
      <c r="A99" s="24">
        <v>4</v>
      </c>
      <c r="B99" s="14" t="s">
        <v>139</v>
      </c>
      <c r="C99" s="14" t="s">
        <v>123</v>
      </c>
      <c r="D99" s="14" t="s">
        <v>140</v>
      </c>
      <c r="E99" s="43" t="s">
        <v>81</v>
      </c>
      <c r="F99" s="14">
        <v>37</v>
      </c>
      <c r="G99" s="37">
        <v>26203</v>
      </c>
      <c r="H99" s="6">
        <v>0.3763888888888889</v>
      </c>
      <c r="I99" s="8">
        <v>0.3935532407407407</v>
      </c>
      <c r="J99" s="11">
        <v>0.017164351851851833</v>
      </c>
      <c r="K99" s="7">
        <v>20.39109912339854</v>
      </c>
    </row>
    <row r="100" spans="1:11" ht="12.75">
      <c r="A100" s="24">
        <v>5</v>
      </c>
      <c r="B100" s="5" t="s">
        <v>124</v>
      </c>
      <c r="C100" s="5" t="s">
        <v>150</v>
      </c>
      <c r="D100" s="5" t="s">
        <v>63</v>
      </c>
      <c r="E100" s="43" t="s">
        <v>81</v>
      </c>
      <c r="F100" s="14">
        <v>94</v>
      </c>
      <c r="G100" s="37">
        <v>26968</v>
      </c>
      <c r="H100" s="6">
        <v>0.4451388888888889</v>
      </c>
      <c r="I100" s="8">
        <v>0.462337962962963</v>
      </c>
      <c r="J100" s="11">
        <v>0.01719907407407406</v>
      </c>
      <c r="K100" s="7">
        <v>20.349932705249007</v>
      </c>
    </row>
    <row r="101" spans="1:11" ht="12.75">
      <c r="A101" s="24">
        <v>6</v>
      </c>
      <c r="B101" s="14" t="s">
        <v>195</v>
      </c>
      <c r="C101" s="14" t="s">
        <v>196</v>
      </c>
      <c r="D101" s="14" t="s">
        <v>197</v>
      </c>
      <c r="E101" s="43" t="s">
        <v>81</v>
      </c>
      <c r="F101" s="14">
        <v>67</v>
      </c>
      <c r="G101" s="37">
        <v>24572</v>
      </c>
      <c r="H101" s="6">
        <v>0.4444444444444444</v>
      </c>
      <c r="I101" s="8">
        <v>0.46214120370370365</v>
      </c>
      <c r="J101" s="11">
        <v>0.01769675925925923</v>
      </c>
      <c r="K101" s="7">
        <v>19.777632439502973</v>
      </c>
    </row>
    <row r="102" spans="1:11" ht="12.75">
      <c r="A102" s="24">
        <v>7</v>
      </c>
      <c r="B102" s="14" t="s">
        <v>224</v>
      </c>
      <c r="C102" s="14" t="s">
        <v>225</v>
      </c>
      <c r="D102" s="14" t="s">
        <v>97</v>
      </c>
      <c r="E102" s="43" t="s">
        <v>81</v>
      </c>
      <c r="F102" s="14">
        <v>85</v>
      </c>
      <c r="G102" s="37">
        <v>31767</v>
      </c>
      <c r="H102" s="6">
        <v>0.4368055555555555</v>
      </c>
      <c r="I102" s="8">
        <v>0.45454861111111106</v>
      </c>
      <c r="J102" s="11">
        <v>0.017743055555555554</v>
      </c>
      <c r="K102" s="7">
        <v>19.726027397260278</v>
      </c>
    </row>
    <row r="103" spans="1:11" ht="12.75">
      <c r="A103" s="24">
        <v>8</v>
      </c>
      <c r="B103" s="14" t="s">
        <v>154</v>
      </c>
      <c r="C103" s="14" t="s">
        <v>118</v>
      </c>
      <c r="D103" s="14" t="s">
        <v>101</v>
      </c>
      <c r="E103" s="43" t="s">
        <v>81</v>
      </c>
      <c r="F103" s="14">
        <v>45</v>
      </c>
      <c r="G103" s="37">
        <v>26640</v>
      </c>
      <c r="H103" s="6">
        <v>0.4277777777777778</v>
      </c>
      <c r="I103" s="8">
        <v>0.4457523148148148</v>
      </c>
      <c r="J103" s="11">
        <v>0.017974537037036997</v>
      </c>
      <c r="K103" s="7">
        <v>19.47198969735999</v>
      </c>
    </row>
    <row r="104" spans="1:11" ht="12.75">
      <c r="A104" s="24">
        <v>9</v>
      </c>
      <c r="B104" s="14" t="s">
        <v>213</v>
      </c>
      <c r="C104" s="14" t="s">
        <v>214</v>
      </c>
      <c r="D104" s="14" t="s">
        <v>63</v>
      </c>
      <c r="E104" s="43" t="s">
        <v>81</v>
      </c>
      <c r="F104" s="14">
        <v>79</v>
      </c>
      <c r="G104" s="37">
        <v>29159</v>
      </c>
      <c r="H104" s="6">
        <v>0.4354166666666666</v>
      </c>
      <c r="I104" s="8">
        <v>0.45341435185185186</v>
      </c>
      <c r="J104" s="11">
        <v>0.01799768518518524</v>
      </c>
      <c r="K104" s="7">
        <v>19.44694533762052</v>
      </c>
    </row>
    <row r="105" spans="1:11" ht="12.75">
      <c r="A105" s="24">
        <v>10</v>
      </c>
      <c r="B105" s="14" t="s">
        <v>209</v>
      </c>
      <c r="C105" s="14" t="s">
        <v>55</v>
      </c>
      <c r="D105" s="14" t="s">
        <v>59</v>
      </c>
      <c r="E105" s="43" t="s">
        <v>81</v>
      </c>
      <c r="F105" s="14">
        <v>77</v>
      </c>
      <c r="G105" s="37">
        <v>25482</v>
      </c>
      <c r="H105" s="6">
        <v>0.44166666666666665</v>
      </c>
      <c r="I105" s="8">
        <v>0.4602199074074074</v>
      </c>
      <c r="J105" s="11">
        <v>0.018553240740740773</v>
      </c>
      <c r="K105" s="7">
        <v>18.864628820960668</v>
      </c>
    </row>
    <row r="106" spans="1:11" ht="12.75">
      <c r="A106" s="24">
        <v>11</v>
      </c>
      <c r="B106" s="14" t="s">
        <v>84</v>
      </c>
      <c r="C106" s="14" t="s">
        <v>85</v>
      </c>
      <c r="D106" s="14" t="s">
        <v>59</v>
      </c>
      <c r="E106" s="43" t="s">
        <v>81</v>
      </c>
      <c r="F106" s="14">
        <v>13</v>
      </c>
      <c r="G106" s="37">
        <v>27948</v>
      </c>
      <c r="H106" s="6">
        <v>0.3902777777777778</v>
      </c>
      <c r="I106" s="8">
        <v>0.4089699074074074</v>
      </c>
      <c r="J106" s="11">
        <v>0.018692129629629628</v>
      </c>
      <c r="K106" s="7">
        <v>18.72445820433437</v>
      </c>
    </row>
    <row r="107" spans="1:11" ht="12.75">
      <c r="A107" s="24">
        <v>12</v>
      </c>
      <c r="B107" s="14" t="s">
        <v>215</v>
      </c>
      <c r="C107" s="14" t="s">
        <v>159</v>
      </c>
      <c r="D107" s="14" t="s">
        <v>216</v>
      </c>
      <c r="E107" s="43" t="s">
        <v>81</v>
      </c>
      <c r="F107" s="14">
        <v>80</v>
      </c>
      <c r="G107" s="37">
        <v>20348</v>
      </c>
      <c r="H107" s="6">
        <v>0.43472222222222223</v>
      </c>
      <c r="I107" s="8">
        <v>0.4535648148148148</v>
      </c>
      <c r="J107" s="11">
        <v>0.018842592592592577</v>
      </c>
      <c r="K107" s="7">
        <v>18.574938574938592</v>
      </c>
    </row>
    <row r="108" spans="1:11" ht="12.75">
      <c r="A108" s="24">
        <v>13</v>
      </c>
      <c r="B108" s="14" t="s">
        <v>79</v>
      </c>
      <c r="C108" s="14" t="s">
        <v>80</v>
      </c>
      <c r="D108" s="14" t="s">
        <v>59</v>
      </c>
      <c r="E108" s="43" t="s">
        <v>81</v>
      </c>
      <c r="F108" s="14">
        <v>10</v>
      </c>
      <c r="G108" s="37">
        <v>32758</v>
      </c>
      <c r="H108" s="6">
        <v>0.3888888888888889</v>
      </c>
      <c r="I108" s="8">
        <v>0.40850694444444446</v>
      </c>
      <c r="J108" s="11">
        <v>0.01961805555555557</v>
      </c>
      <c r="K108" s="7">
        <v>17.84070796460176</v>
      </c>
    </row>
    <row r="109" spans="1:11" ht="12.75">
      <c r="A109" s="46"/>
      <c r="B109" s="47"/>
      <c r="C109" s="47"/>
      <c r="D109" s="47"/>
      <c r="E109" s="48"/>
      <c r="F109" s="47"/>
      <c r="G109" s="49"/>
      <c r="H109" s="50"/>
      <c r="I109" s="51"/>
      <c r="J109" s="52"/>
      <c r="K109" s="53"/>
    </row>
    <row r="110" spans="1:11" ht="23.25">
      <c r="A110" s="66" t="s">
        <v>47</v>
      </c>
      <c r="B110" s="66"/>
      <c r="C110" s="66"/>
      <c r="D110" s="66"/>
      <c r="E110" s="66"/>
      <c r="F110" s="66"/>
      <c r="G110" s="66"/>
      <c r="H110" s="66"/>
      <c r="I110" s="67"/>
      <c r="J110" s="67"/>
      <c r="K110" s="67"/>
    </row>
    <row r="111" spans="1:11" ht="20.25">
      <c r="A111" s="68" t="s">
        <v>38</v>
      </c>
      <c r="B111" s="68"/>
      <c r="C111" s="68"/>
      <c r="D111" s="68"/>
      <c r="E111" s="68"/>
      <c r="F111" s="68"/>
      <c r="G111" s="68"/>
      <c r="H111" s="68"/>
      <c r="I111" s="69"/>
      <c r="J111" s="69"/>
      <c r="K111" s="69"/>
    </row>
    <row r="112" spans="1:11" s="33" customFormat="1" ht="38.25">
      <c r="A112" s="29" t="s">
        <v>0</v>
      </c>
      <c r="B112" s="29" t="s">
        <v>23</v>
      </c>
      <c r="C112" s="39" t="s">
        <v>24</v>
      </c>
      <c r="D112" s="30" t="s">
        <v>6</v>
      </c>
      <c r="E112" s="42" t="s">
        <v>19</v>
      </c>
      <c r="F112" s="29" t="s">
        <v>22</v>
      </c>
      <c r="G112" s="36" t="s">
        <v>21</v>
      </c>
      <c r="H112" s="31" t="s">
        <v>1</v>
      </c>
      <c r="I112" s="31" t="s">
        <v>2</v>
      </c>
      <c r="J112" s="31" t="s">
        <v>4</v>
      </c>
      <c r="K112" s="32" t="s">
        <v>3</v>
      </c>
    </row>
    <row r="113" spans="1:11" ht="12.75">
      <c r="A113" s="24">
        <v>1</v>
      </c>
      <c r="B113" s="14" t="s">
        <v>91</v>
      </c>
      <c r="C113" s="14" t="s">
        <v>92</v>
      </c>
      <c r="D113" s="14" t="s">
        <v>93</v>
      </c>
      <c r="E113" s="43" t="s">
        <v>66</v>
      </c>
      <c r="F113" s="14">
        <v>16</v>
      </c>
      <c r="G113" s="37">
        <v>21278</v>
      </c>
      <c r="H113" s="6">
        <v>0.4284722222222222</v>
      </c>
      <c r="I113" s="8">
        <v>0.4457638888888889</v>
      </c>
      <c r="J113" s="11">
        <v>0.017291666666666705</v>
      </c>
      <c r="K113" s="7">
        <v>20.240963855421644</v>
      </c>
    </row>
    <row r="114" spans="1:12" s="65" customFormat="1" ht="12.75">
      <c r="A114" s="72">
        <v>2</v>
      </c>
      <c r="B114" s="27" t="s">
        <v>274</v>
      </c>
      <c r="C114" s="27" t="s">
        <v>85</v>
      </c>
      <c r="D114" s="27" t="s">
        <v>63</v>
      </c>
      <c r="E114" s="73" t="s">
        <v>66</v>
      </c>
      <c r="F114" s="27">
        <v>111</v>
      </c>
      <c r="G114" s="38">
        <v>36171</v>
      </c>
      <c r="H114" s="74">
        <v>0.4538194444444445</v>
      </c>
      <c r="I114" s="75">
        <v>0.4711574074074074</v>
      </c>
      <c r="J114" s="76">
        <v>0.017337962962962916</v>
      </c>
      <c r="K114" s="77">
        <v>20.18691588785052</v>
      </c>
      <c r="L114"/>
    </row>
    <row r="115" spans="1:11" ht="12.75">
      <c r="A115" s="24">
        <v>3</v>
      </c>
      <c r="B115" s="14" t="s">
        <v>107</v>
      </c>
      <c r="C115" s="14" t="s">
        <v>88</v>
      </c>
      <c r="D115" s="14" t="s">
        <v>72</v>
      </c>
      <c r="E115" s="43" t="s">
        <v>66</v>
      </c>
      <c r="F115" s="14">
        <v>22</v>
      </c>
      <c r="G115" s="37">
        <v>19520</v>
      </c>
      <c r="H115" s="6">
        <v>0.3590277777777778</v>
      </c>
      <c r="I115" s="8">
        <v>0.3767013888888889</v>
      </c>
      <c r="J115" s="11">
        <v>0.0176736111111111</v>
      </c>
      <c r="K115" s="7">
        <v>19.803536345776045</v>
      </c>
    </row>
    <row r="116" spans="1:11" ht="12.75">
      <c r="A116" s="24">
        <v>4</v>
      </c>
      <c r="B116" s="14" t="s">
        <v>64</v>
      </c>
      <c r="C116" s="14" t="s">
        <v>65</v>
      </c>
      <c r="D116" s="14" t="s">
        <v>63</v>
      </c>
      <c r="E116" s="43" t="s">
        <v>66</v>
      </c>
      <c r="F116" s="14">
        <v>5</v>
      </c>
      <c r="G116" s="37">
        <v>18088</v>
      </c>
      <c r="H116" s="6">
        <v>0.38819444444444445</v>
      </c>
      <c r="I116" s="8">
        <v>0.4061111111111111</v>
      </c>
      <c r="J116" s="11">
        <v>0.017916666666666636</v>
      </c>
      <c r="K116" s="7">
        <v>19.534883720930267</v>
      </c>
    </row>
    <row r="117" spans="1:11" ht="12.75">
      <c r="A117" s="24">
        <v>5</v>
      </c>
      <c r="B117" s="5" t="s">
        <v>71</v>
      </c>
      <c r="C117" s="5" t="s">
        <v>276</v>
      </c>
      <c r="D117" s="5" t="s">
        <v>63</v>
      </c>
      <c r="E117" s="43" t="s">
        <v>66</v>
      </c>
      <c r="F117" s="14">
        <v>113</v>
      </c>
      <c r="G117" s="37">
        <v>24518</v>
      </c>
      <c r="H117" s="6">
        <v>0.4545138888888889</v>
      </c>
      <c r="I117" s="8">
        <v>0.4728009259259259</v>
      </c>
      <c r="J117" s="11">
        <v>0.01828703703703699</v>
      </c>
      <c r="K117" s="7">
        <v>19.139240506329163</v>
      </c>
    </row>
    <row r="118" spans="1:11" ht="12.75">
      <c r="A118" s="24">
        <v>6</v>
      </c>
      <c r="B118" s="14" t="s">
        <v>177</v>
      </c>
      <c r="C118" s="14" t="s">
        <v>130</v>
      </c>
      <c r="D118" s="14" t="s">
        <v>101</v>
      </c>
      <c r="E118" s="43" t="s">
        <v>66</v>
      </c>
      <c r="F118" s="14">
        <v>55</v>
      </c>
      <c r="G118" s="37">
        <v>22834</v>
      </c>
      <c r="H118" s="6">
        <v>0.4305555555555556</v>
      </c>
      <c r="I118" s="8">
        <v>0.44908564814814816</v>
      </c>
      <c r="J118" s="11">
        <v>0.018530092592592584</v>
      </c>
      <c r="K118" s="7">
        <v>18.888194878201134</v>
      </c>
    </row>
    <row r="119" spans="1:11" ht="12.75">
      <c r="A119" s="24">
        <v>7</v>
      </c>
      <c r="B119" s="5" t="s">
        <v>228</v>
      </c>
      <c r="C119" s="5" t="s">
        <v>229</v>
      </c>
      <c r="D119" s="5" t="s">
        <v>63</v>
      </c>
      <c r="E119" s="43" t="s">
        <v>66</v>
      </c>
      <c r="F119" s="14">
        <v>87</v>
      </c>
      <c r="G119" s="37">
        <v>25872</v>
      </c>
      <c r="H119" s="6">
        <v>0.44236111111111115</v>
      </c>
      <c r="I119" s="8">
        <v>0.46099537037037036</v>
      </c>
      <c r="J119" s="11">
        <v>0.01863425925925921</v>
      </c>
      <c r="K119" s="7">
        <v>18.782608695652222</v>
      </c>
    </row>
    <row r="120" spans="1:11" ht="12.75">
      <c r="A120" s="24">
        <v>8</v>
      </c>
      <c r="B120" s="14" t="s">
        <v>148</v>
      </c>
      <c r="C120" s="14" t="s">
        <v>71</v>
      </c>
      <c r="D120" s="14" t="s">
        <v>101</v>
      </c>
      <c r="E120" s="43" t="s">
        <v>66</v>
      </c>
      <c r="F120" s="14">
        <v>41</v>
      </c>
      <c r="G120" s="37">
        <v>22410</v>
      </c>
      <c r="H120" s="6">
        <v>0.41041666666666665</v>
      </c>
      <c r="I120" s="8">
        <v>0.42918981481481483</v>
      </c>
      <c r="J120" s="11">
        <v>0.018773148148148178</v>
      </c>
      <c r="K120" s="7">
        <v>18.64364981504313</v>
      </c>
    </row>
    <row r="121" spans="1:11" ht="12.75">
      <c r="A121" s="24">
        <v>9</v>
      </c>
      <c r="B121" s="14" t="s">
        <v>95</v>
      </c>
      <c r="C121" s="14" t="s">
        <v>96</v>
      </c>
      <c r="D121" s="14" t="s">
        <v>97</v>
      </c>
      <c r="E121" s="43" t="s">
        <v>66</v>
      </c>
      <c r="F121" s="14">
        <v>17</v>
      </c>
      <c r="G121" s="37">
        <v>24866</v>
      </c>
      <c r="H121" s="6">
        <v>0.37777777777777777</v>
      </c>
      <c r="I121" s="8">
        <v>0.39665509259259263</v>
      </c>
      <c r="J121" s="11">
        <v>0.01887731481481486</v>
      </c>
      <c r="K121" s="7">
        <v>18.540772532188797</v>
      </c>
    </row>
    <row r="122" spans="1:11" ht="12.75">
      <c r="A122" s="24">
        <v>10</v>
      </c>
      <c r="B122" s="14" t="s">
        <v>188</v>
      </c>
      <c r="C122" s="14" t="s">
        <v>189</v>
      </c>
      <c r="D122" s="14" t="s">
        <v>63</v>
      </c>
      <c r="E122" s="43" t="s">
        <v>66</v>
      </c>
      <c r="F122" s="14">
        <v>62</v>
      </c>
      <c r="G122" s="37">
        <v>28331</v>
      </c>
      <c r="H122" s="6">
        <v>0.42083333333333334</v>
      </c>
      <c r="I122" s="8">
        <v>0.43987268518518513</v>
      </c>
      <c r="J122" s="11">
        <v>0.019039351851851793</v>
      </c>
      <c r="K122" s="7">
        <v>18.382978723404314</v>
      </c>
    </row>
    <row r="123" spans="1:11" ht="12" customHeight="1">
      <c r="A123" s="24">
        <v>11</v>
      </c>
      <c r="B123" s="5" t="s">
        <v>235</v>
      </c>
      <c r="C123" s="5" t="s">
        <v>214</v>
      </c>
      <c r="D123" s="5" t="s">
        <v>97</v>
      </c>
      <c r="E123" s="43" t="s">
        <v>66</v>
      </c>
      <c r="F123" s="14">
        <v>90</v>
      </c>
      <c r="G123" s="37">
        <v>29257</v>
      </c>
      <c r="H123" s="6">
        <v>0.44305555555555554</v>
      </c>
      <c r="I123" s="8">
        <v>0.46217592592592593</v>
      </c>
      <c r="J123" s="11">
        <v>0.0191203703703704</v>
      </c>
      <c r="K123" s="7">
        <v>18.305084745762684</v>
      </c>
    </row>
    <row r="124" spans="1:11" ht="12" customHeight="1">
      <c r="A124" s="24">
        <v>12</v>
      </c>
      <c r="B124" s="14" t="s">
        <v>70</v>
      </c>
      <c r="C124" s="14" t="s">
        <v>71</v>
      </c>
      <c r="D124" s="14" t="s">
        <v>72</v>
      </c>
      <c r="E124" s="43" t="s">
        <v>66</v>
      </c>
      <c r="F124" s="14">
        <v>7</v>
      </c>
      <c r="G124" s="37">
        <v>21128</v>
      </c>
      <c r="H124" s="6">
        <v>0.4166666666666667</v>
      </c>
      <c r="I124" s="8">
        <v>0.43593750000000003</v>
      </c>
      <c r="J124" s="11">
        <v>0.019270833333333348</v>
      </c>
      <c r="K124" s="7">
        <v>18.16216216216215</v>
      </c>
    </row>
    <row r="125" spans="1:11" ht="12" customHeight="1">
      <c r="A125" s="24">
        <v>13</v>
      </c>
      <c r="B125" s="5" t="s">
        <v>301</v>
      </c>
      <c r="C125" s="5" t="s">
        <v>68</v>
      </c>
      <c r="D125" s="10" t="s">
        <v>216</v>
      </c>
      <c r="E125" s="43" t="s">
        <v>66</v>
      </c>
      <c r="F125" s="14">
        <v>126</v>
      </c>
      <c r="G125" s="37">
        <v>20585</v>
      </c>
      <c r="H125" s="6">
        <v>0.45590277777777777</v>
      </c>
      <c r="I125" s="8">
        <v>0.4766550925925926</v>
      </c>
      <c r="J125" s="11">
        <v>0.019363425925925926</v>
      </c>
      <c r="K125" s="7">
        <v>16.865588399330726</v>
      </c>
    </row>
    <row r="126" spans="1:11" ht="12" customHeight="1">
      <c r="A126" s="24">
        <v>14</v>
      </c>
      <c r="B126" s="14" t="s">
        <v>206</v>
      </c>
      <c r="C126" s="14" t="s">
        <v>210</v>
      </c>
      <c r="D126" s="14" t="s">
        <v>59</v>
      </c>
      <c r="E126" s="43" t="s">
        <v>66</v>
      </c>
      <c r="F126" s="14">
        <v>76</v>
      </c>
      <c r="G126" s="37">
        <v>25103</v>
      </c>
      <c r="H126" s="6">
        <v>0.44027777777777777</v>
      </c>
      <c r="I126" s="8">
        <v>0.459837962962963</v>
      </c>
      <c r="J126" s="11">
        <v>0.019560185185185208</v>
      </c>
      <c r="K126" s="7">
        <v>17.893491124260336</v>
      </c>
    </row>
    <row r="127" spans="1:11" ht="12" customHeight="1">
      <c r="A127" s="24">
        <v>15</v>
      </c>
      <c r="B127" s="14" t="s">
        <v>141</v>
      </c>
      <c r="C127" s="14" t="s">
        <v>142</v>
      </c>
      <c r="D127" s="14" t="s">
        <v>97</v>
      </c>
      <c r="E127" s="43" t="s">
        <v>66</v>
      </c>
      <c r="F127" s="14">
        <v>38</v>
      </c>
      <c r="G127" s="37">
        <v>25194</v>
      </c>
      <c r="H127" s="6">
        <v>0.3645833333333333</v>
      </c>
      <c r="I127" s="8">
        <v>0.38425925925925924</v>
      </c>
      <c r="J127" s="11">
        <v>0.01967592592592593</v>
      </c>
      <c r="K127" s="7">
        <v>17.788235294117644</v>
      </c>
    </row>
    <row r="128" spans="1:11" ht="12" customHeight="1">
      <c r="A128" s="24">
        <v>16</v>
      </c>
      <c r="B128" s="5" t="s">
        <v>267</v>
      </c>
      <c r="C128" s="5" t="s">
        <v>112</v>
      </c>
      <c r="D128" s="5" t="s">
        <v>97</v>
      </c>
      <c r="E128" s="43" t="s">
        <v>66</v>
      </c>
      <c r="F128" s="14">
        <v>107</v>
      </c>
      <c r="G128" s="37">
        <v>29596</v>
      </c>
      <c r="H128" s="6">
        <v>0.4309027777777778</v>
      </c>
      <c r="I128" s="8">
        <v>0.45064814814814813</v>
      </c>
      <c r="J128" s="11">
        <v>0.01974537037037033</v>
      </c>
      <c r="K128" s="7">
        <v>17.725674091442006</v>
      </c>
    </row>
    <row r="129" spans="1:11" ht="12" customHeight="1">
      <c r="A129" s="24">
        <v>17</v>
      </c>
      <c r="B129" s="14" t="s">
        <v>191</v>
      </c>
      <c r="C129" s="14" t="s">
        <v>192</v>
      </c>
      <c r="D129" s="14" t="s">
        <v>59</v>
      </c>
      <c r="E129" s="43" t="s">
        <v>66</v>
      </c>
      <c r="F129" s="14">
        <v>64</v>
      </c>
      <c r="G129" s="37">
        <v>23029</v>
      </c>
      <c r="H129" s="6">
        <v>0.42430555555555555</v>
      </c>
      <c r="I129" s="8">
        <v>0.44416666666666665</v>
      </c>
      <c r="J129" s="11">
        <v>0.019861111111111107</v>
      </c>
      <c r="K129" s="7">
        <v>17.622377622377627</v>
      </c>
    </row>
    <row r="130" spans="1:11" ht="12" customHeight="1">
      <c r="A130" s="24">
        <v>18</v>
      </c>
      <c r="B130" s="14" t="s">
        <v>129</v>
      </c>
      <c r="C130" s="14" t="s">
        <v>130</v>
      </c>
      <c r="D130" s="14" t="s">
        <v>63</v>
      </c>
      <c r="E130" s="43" t="s">
        <v>66</v>
      </c>
      <c r="F130" s="14">
        <v>32</v>
      </c>
      <c r="G130" s="37">
        <v>21999</v>
      </c>
      <c r="H130" s="6">
        <v>0.4076388888888889</v>
      </c>
      <c r="I130" s="8">
        <v>0.4275462962962963</v>
      </c>
      <c r="J130" s="11">
        <v>0.01990740740740743</v>
      </c>
      <c r="K130" s="7">
        <v>17.58139534883719</v>
      </c>
    </row>
    <row r="131" spans="1:11" ht="12" customHeight="1">
      <c r="A131" s="24">
        <v>19</v>
      </c>
      <c r="B131" s="14" t="s">
        <v>198</v>
      </c>
      <c r="C131" s="14" t="s">
        <v>183</v>
      </c>
      <c r="D131" s="14" t="s">
        <v>97</v>
      </c>
      <c r="E131" s="43" t="s">
        <v>66</v>
      </c>
      <c r="F131" s="14">
        <v>68</v>
      </c>
      <c r="G131" s="37">
        <v>28237</v>
      </c>
      <c r="H131" s="6">
        <v>0.42569444444444443</v>
      </c>
      <c r="I131" s="8">
        <v>0.44582175925925926</v>
      </c>
      <c r="J131" s="11">
        <v>0.020127314814814834</v>
      </c>
      <c r="K131" s="7">
        <v>17.38930419781482</v>
      </c>
    </row>
    <row r="132" spans="1:11" ht="12" customHeight="1">
      <c r="A132" s="24">
        <v>20</v>
      </c>
      <c r="B132" s="5" t="s">
        <v>273</v>
      </c>
      <c r="C132" s="5" t="s">
        <v>58</v>
      </c>
      <c r="D132" s="5" t="s">
        <v>63</v>
      </c>
      <c r="E132" s="43" t="s">
        <v>66</v>
      </c>
      <c r="F132" s="14">
        <v>110</v>
      </c>
      <c r="G132" s="37">
        <v>20221</v>
      </c>
      <c r="H132" s="6">
        <v>0.453125</v>
      </c>
      <c r="I132" s="8">
        <v>0.4733449074074074</v>
      </c>
      <c r="J132" s="11">
        <v>0.020219907407407423</v>
      </c>
      <c r="K132" s="7">
        <v>17.30967372638808</v>
      </c>
    </row>
    <row r="133" spans="1:11" ht="12" customHeight="1">
      <c r="A133" s="24">
        <v>21</v>
      </c>
      <c r="B133" s="14" t="s">
        <v>203</v>
      </c>
      <c r="C133" s="14" t="s">
        <v>201</v>
      </c>
      <c r="D133" s="14" t="s">
        <v>97</v>
      </c>
      <c r="E133" s="43" t="s">
        <v>66</v>
      </c>
      <c r="F133" s="14">
        <v>72</v>
      </c>
      <c r="G133" s="37">
        <v>26059</v>
      </c>
      <c r="H133" s="6">
        <v>0.45694444444444443</v>
      </c>
      <c r="I133" s="8">
        <v>0.47768518518518516</v>
      </c>
      <c r="J133" s="11">
        <v>0.020740740740740726</v>
      </c>
      <c r="K133" s="7">
        <v>16.875000000000014</v>
      </c>
    </row>
    <row r="134" spans="1:11" ht="12.75">
      <c r="A134" s="46"/>
      <c r="B134" s="59"/>
      <c r="C134" s="59"/>
      <c r="D134" s="59"/>
      <c r="E134" s="48"/>
      <c r="F134" s="59"/>
      <c r="G134" s="60"/>
      <c r="H134" s="50"/>
      <c r="I134" s="61"/>
      <c r="J134" s="62"/>
      <c r="K134" s="63"/>
    </row>
    <row r="135" spans="1:11" ht="23.25">
      <c r="A135" s="66" t="s">
        <v>47</v>
      </c>
      <c r="B135" s="66"/>
      <c r="C135" s="66"/>
      <c r="D135" s="66"/>
      <c r="E135" s="66"/>
      <c r="F135" s="66"/>
      <c r="G135" s="66"/>
      <c r="H135" s="66"/>
      <c r="I135" s="67"/>
      <c r="J135" s="67"/>
      <c r="K135" s="67"/>
    </row>
    <row r="136" spans="1:11" ht="20.25">
      <c r="A136" s="68" t="s">
        <v>39</v>
      </c>
      <c r="B136" s="68"/>
      <c r="C136" s="68"/>
      <c r="D136" s="68"/>
      <c r="E136" s="68"/>
      <c r="F136" s="68"/>
      <c r="G136" s="68"/>
      <c r="H136" s="68"/>
      <c r="I136" s="69"/>
      <c r="J136" s="69"/>
      <c r="K136" s="69"/>
    </row>
    <row r="137" spans="1:11" ht="12.75">
      <c r="A137" s="46"/>
      <c r="B137" s="47"/>
      <c r="C137" s="47"/>
      <c r="D137" s="47"/>
      <c r="E137" s="48"/>
      <c r="F137" s="47"/>
      <c r="G137" s="49"/>
      <c r="H137" s="50"/>
      <c r="I137" s="51"/>
      <c r="J137" s="52"/>
      <c r="K137" s="53"/>
    </row>
    <row r="138" spans="1:11" s="33" customFormat="1" ht="38.25">
      <c r="A138" s="29" t="s">
        <v>0</v>
      </c>
      <c r="B138" s="29" t="s">
        <v>23</v>
      </c>
      <c r="C138" s="39" t="s">
        <v>24</v>
      </c>
      <c r="D138" s="30" t="s">
        <v>6</v>
      </c>
      <c r="E138" s="42" t="s">
        <v>19</v>
      </c>
      <c r="F138" s="29" t="s">
        <v>22</v>
      </c>
      <c r="G138" s="36" t="s">
        <v>21</v>
      </c>
      <c r="H138" s="31" t="s">
        <v>1</v>
      </c>
      <c r="I138" s="31" t="s">
        <v>2</v>
      </c>
      <c r="J138" s="31" t="s">
        <v>4</v>
      </c>
      <c r="K138" s="32" t="s">
        <v>3</v>
      </c>
    </row>
    <row r="139" spans="1:11" ht="12.75">
      <c r="A139" s="24">
        <v>1</v>
      </c>
      <c r="B139" s="5" t="s">
        <v>230</v>
      </c>
      <c r="C139" s="5" t="s">
        <v>231</v>
      </c>
      <c r="D139" s="5" t="s">
        <v>232</v>
      </c>
      <c r="E139" s="43" t="s">
        <v>60</v>
      </c>
      <c r="F139" s="14">
        <v>88</v>
      </c>
      <c r="G139" s="37">
        <v>18120</v>
      </c>
      <c r="H139" s="6">
        <v>0.4548611111111111</v>
      </c>
      <c r="I139" s="8">
        <v>0.47452546296296294</v>
      </c>
      <c r="J139" s="11">
        <v>0.019664351851851836</v>
      </c>
      <c r="K139" s="7">
        <v>17.79870512065923</v>
      </c>
    </row>
    <row r="140" spans="1:11" ht="12.75">
      <c r="A140" s="24">
        <v>2</v>
      </c>
      <c r="B140" s="14" t="s">
        <v>226</v>
      </c>
      <c r="C140" s="14" t="s">
        <v>227</v>
      </c>
      <c r="D140" s="14" t="s">
        <v>63</v>
      </c>
      <c r="E140" s="43" t="s">
        <v>60</v>
      </c>
      <c r="F140" s="14">
        <v>86</v>
      </c>
      <c r="G140" s="37">
        <v>24614</v>
      </c>
      <c r="H140" s="6">
        <v>0.43124999999999997</v>
      </c>
      <c r="I140" s="8">
        <v>0.4512731481481482</v>
      </c>
      <c r="J140" s="11">
        <v>0.020023148148148207</v>
      </c>
      <c r="K140" s="7">
        <v>17.479768786127117</v>
      </c>
    </row>
    <row r="141" spans="1:11" ht="12.75">
      <c r="A141" s="24">
        <v>3</v>
      </c>
      <c r="B141" s="14" t="s">
        <v>82</v>
      </c>
      <c r="C141" s="14" t="s">
        <v>83</v>
      </c>
      <c r="D141" s="14" t="s">
        <v>59</v>
      </c>
      <c r="E141" s="43" t="s">
        <v>60</v>
      </c>
      <c r="F141" s="14">
        <v>12</v>
      </c>
      <c r="G141" s="37">
        <v>22758</v>
      </c>
      <c r="H141" s="6">
        <v>0.3972222222222222</v>
      </c>
      <c r="I141" s="25">
        <v>0.417337962962963</v>
      </c>
      <c r="J141" s="11">
        <v>0.020115740740740795</v>
      </c>
      <c r="K141" s="7">
        <v>17.39930955120824</v>
      </c>
    </row>
    <row r="142" spans="1:11" ht="12.75">
      <c r="A142" s="24">
        <v>4</v>
      </c>
      <c r="B142" s="14" t="s">
        <v>94</v>
      </c>
      <c r="C142" s="14" t="s">
        <v>98</v>
      </c>
      <c r="D142" s="14" t="s">
        <v>93</v>
      </c>
      <c r="E142" s="43" t="s">
        <v>60</v>
      </c>
      <c r="F142" s="14">
        <v>15</v>
      </c>
      <c r="G142" s="37">
        <v>21296</v>
      </c>
      <c r="H142" s="6">
        <v>0.4270833333333333</v>
      </c>
      <c r="I142" s="8">
        <v>0.4472453703703703</v>
      </c>
      <c r="J142" s="11">
        <v>0.020162037037037006</v>
      </c>
      <c r="K142" s="7">
        <v>17.359357060849625</v>
      </c>
    </row>
    <row r="143" spans="1:11" ht="12.75">
      <c r="A143" s="24">
        <v>5</v>
      </c>
      <c r="B143" s="5" t="s">
        <v>283</v>
      </c>
      <c r="C143" s="5" t="s">
        <v>68</v>
      </c>
      <c r="D143" s="5" t="s">
        <v>284</v>
      </c>
      <c r="E143" s="43" t="s">
        <v>60</v>
      </c>
      <c r="F143" s="14">
        <v>118</v>
      </c>
      <c r="G143" s="37">
        <v>23468</v>
      </c>
      <c r="H143" s="6">
        <v>0.4517361111111111</v>
      </c>
      <c r="I143" s="8">
        <v>0.4720486111111111</v>
      </c>
      <c r="J143" s="11">
        <v>0.02031250000000001</v>
      </c>
      <c r="K143" s="7">
        <v>17.230769230769223</v>
      </c>
    </row>
    <row r="144" spans="1:11" ht="12.75">
      <c r="A144" s="24">
        <v>6</v>
      </c>
      <c r="B144" s="14" t="s">
        <v>163</v>
      </c>
      <c r="C144" s="14" t="s">
        <v>165</v>
      </c>
      <c r="D144" s="14" t="s">
        <v>164</v>
      </c>
      <c r="E144" s="43" t="s">
        <v>60</v>
      </c>
      <c r="F144" s="14">
        <v>49</v>
      </c>
      <c r="G144" s="37">
        <v>23202</v>
      </c>
      <c r="H144" s="6">
        <v>0.4375</v>
      </c>
      <c r="I144" s="8">
        <v>0.4579166666666667</v>
      </c>
      <c r="J144" s="11">
        <v>0.020416666666666694</v>
      </c>
      <c r="K144" s="7">
        <v>17.14285714285712</v>
      </c>
    </row>
    <row r="145" spans="1:11" ht="12.75">
      <c r="A145" s="24">
        <v>7</v>
      </c>
      <c r="B145" s="14" t="s">
        <v>133</v>
      </c>
      <c r="C145" s="14" t="s">
        <v>134</v>
      </c>
      <c r="D145" s="14" t="s">
        <v>63</v>
      </c>
      <c r="E145" s="43" t="s">
        <v>60</v>
      </c>
      <c r="F145" s="14">
        <v>34</v>
      </c>
      <c r="G145" s="37">
        <v>25950</v>
      </c>
      <c r="H145" s="6">
        <v>0.40902777777777777</v>
      </c>
      <c r="I145" s="8">
        <v>0.42962962962962964</v>
      </c>
      <c r="J145" s="11">
        <v>0.02060185185185187</v>
      </c>
      <c r="K145" s="7">
        <v>16.988764044943807</v>
      </c>
    </row>
    <row r="146" spans="1:11" ht="12.75">
      <c r="A146" s="24">
        <v>8</v>
      </c>
      <c r="B146" s="14" t="s">
        <v>181</v>
      </c>
      <c r="C146" s="14" t="s">
        <v>98</v>
      </c>
      <c r="D146" s="14" t="s">
        <v>69</v>
      </c>
      <c r="E146" s="43" t="s">
        <v>60</v>
      </c>
      <c r="F146" s="14">
        <v>58</v>
      </c>
      <c r="G146" s="37">
        <v>19355</v>
      </c>
      <c r="H146" s="6">
        <v>0.40208333333333335</v>
      </c>
      <c r="I146" s="8">
        <v>0.42290509259259257</v>
      </c>
      <c r="J146" s="11">
        <v>0.02082175925925922</v>
      </c>
      <c r="K146" s="7">
        <v>16.80933852140081</v>
      </c>
    </row>
    <row r="147" spans="1:11" ht="12.75">
      <c r="A147" s="24">
        <v>9</v>
      </c>
      <c r="B147" s="14" t="s">
        <v>73</v>
      </c>
      <c r="C147" s="14" t="s">
        <v>68</v>
      </c>
      <c r="D147" s="14" t="s">
        <v>59</v>
      </c>
      <c r="E147" s="43" t="s">
        <v>60</v>
      </c>
      <c r="F147" s="14">
        <v>1</v>
      </c>
      <c r="G147" s="37">
        <v>17425</v>
      </c>
      <c r="H147" s="6">
        <v>0.3958333333333333</v>
      </c>
      <c r="I147" s="8">
        <v>0.4170023148148148</v>
      </c>
      <c r="J147" s="11">
        <v>0.021168981481481497</v>
      </c>
      <c r="K147" s="7">
        <v>16.533624931656632</v>
      </c>
    </row>
    <row r="148" spans="1:11" ht="12.75">
      <c r="A148" s="24">
        <v>10</v>
      </c>
      <c r="B148" s="14" t="s">
        <v>180</v>
      </c>
      <c r="C148" s="14" t="s">
        <v>98</v>
      </c>
      <c r="D148" s="14" t="s">
        <v>63</v>
      </c>
      <c r="E148" s="43" t="s">
        <v>60</v>
      </c>
      <c r="F148" s="14">
        <v>57</v>
      </c>
      <c r="G148" s="37">
        <v>24385</v>
      </c>
      <c r="H148" s="6">
        <v>0.40277777777777773</v>
      </c>
      <c r="I148" s="8">
        <v>0.4239583333333334</v>
      </c>
      <c r="J148" s="11">
        <v>0.021180555555555647</v>
      </c>
      <c r="K148" s="7">
        <v>16.524590163934356</v>
      </c>
    </row>
    <row r="149" spans="1:11" ht="12.75">
      <c r="A149" s="24">
        <v>11</v>
      </c>
      <c r="B149" s="14" t="s">
        <v>160</v>
      </c>
      <c r="C149" s="14" t="s">
        <v>161</v>
      </c>
      <c r="D149" s="14" t="s">
        <v>162</v>
      </c>
      <c r="E149" s="43" t="s">
        <v>60</v>
      </c>
      <c r="F149" s="14">
        <v>48</v>
      </c>
      <c r="G149" s="37">
        <v>21600</v>
      </c>
      <c r="H149" s="6">
        <v>0.41250000000000003</v>
      </c>
      <c r="I149" s="8">
        <v>0.4337037037037037</v>
      </c>
      <c r="J149" s="11">
        <v>0.02120370370370367</v>
      </c>
      <c r="K149" s="7">
        <v>16.50655021834064</v>
      </c>
    </row>
    <row r="150" spans="1:11" ht="12.75">
      <c r="A150" s="24">
        <v>12</v>
      </c>
      <c r="B150" s="14" t="s">
        <v>74</v>
      </c>
      <c r="C150" s="14" t="s">
        <v>75</v>
      </c>
      <c r="D150" s="14" t="s">
        <v>59</v>
      </c>
      <c r="E150" s="43" t="s">
        <v>60</v>
      </c>
      <c r="F150" s="14">
        <v>8</v>
      </c>
      <c r="G150" s="37">
        <v>24765</v>
      </c>
      <c r="H150" s="6">
        <v>0.39444444444444443</v>
      </c>
      <c r="I150" s="8">
        <v>0.41582175925925924</v>
      </c>
      <c r="J150" s="11">
        <v>0.021377314814814807</v>
      </c>
      <c r="K150" s="7">
        <v>16.372495939361134</v>
      </c>
    </row>
    <row r="151" spans="1:11" ht="12.75">
      <c r="A151" s="24">
        <v>13</v>
      </c>
      <c r="B151" s="14" t="s">
        <v>187</v>
      </c>
      <c r="C151" s="14" t="s">
        <v>71</v>
      </c>
      <c r="D151" s="14" t="s">
        <v>63</v>
      </c>
      <c r="E151" s="43" t="s">
        <v>60</v>
      </c>
      <c r="F151" s="14">
        <v>61</v>
      </c>
      <c r="G151" s="37">
        <v>19172</v>
      </c>
      <c r="H151" s="6">
        <v>0.4215277777777778</v>
      </c>
      <c r="I151" s="8">
        <v>0.44302083333333336</v>
      </c>
      <c r="J151" s="11">
        <v>0.021493055555555585</v>
      </c>
      <c r="K151" s="7">
        <v>16.28432956381258</v>
      </c>
    </row>
    <row r="152" spans="1:11" ht="12.75">
      <c r="A152" s="24">
        <v>14</v>
      </c>
      <c r="B152" s="14" t="s">
        <v>53</v>
      </c>
      <c r="C152" s="14" t="s">
        <v>58</v>
      </c>
      <c r="D152" s="14" t="s">
        <v>59</v>
      </c>
      <c r="E152" s="43" t="s">
        <v>60</v>
      </c>
      <c r="F152" s="14">
        <v>2</v>
      </c>
      <c r="G152" s="37">
        <v>19262</v>
      </c>
      <c r="H152" s="6">
        <v>0.375</v>
      </c>
      <c r="I152" s="8">
        <v>0.39731481481481484</v>
      </c>
      <c r="J152" s="11">
        <v>0.022314814814814843</v>
      </c>
      <c r="K152" s="7">
        <v>15.684647302904546</v>
      </c>
    </row>
    <row r="153" spans="1:11" ht="12.75">
      <c r="A153" s="24">
        <v>15</v>
      </c>
      <c r="B153" s="5" t="s">
        <v>275</v>
      </c>
      <c r="C153" s="5" t="s">
        <v>58</v>
      </c>
      <c r="D153" s="5" t="s">
        <v>63</v>
      </c>
      <c r="E153" s="43" t="s">
        <v>60</v>
      </c>
      <c r="F153" s="14">
        <v>112</v>
      </c>
      <c r="G153" s="37">
        <v>22742</v>
      </c>
      <c r="H153" s="6">
        <v>0.4378472222222222</v>
      </c>
      <c r="I153" s="8">
        <v>0.4602199074074074</v>
      </c>
      <c r="J153" s="11">
        <v>0.022372685185185204</v>
      </c>
      <c r="K153" s="7">
        <v>15.644076564924974</v>
      </c>
    </row>
    <row r="154" spans="1:11" ht="12.75">
      <c r="A154" s="24">
        <v>16</v>
      </c>
      <c r="B154" s="14" t="s">
        <v>190</v>
      </c>
      <c r="C154" s="14" t="s">
        <v>88</v>
      </c>
      <c r="D154" s="14" t="s">
        <v>59</v>
      </c>
      <c r="E154" s="43" t="s">
        <v>60</v>
      </c>
      <c r="F154" s="14">
        <v>63</v>
      </c>
      <c r="G154" s="37">
        <v>21684</v>
      </c>
      <c r="H154" s="6">
        <v>0.4222222222222222</v>
      </c>
      <c r="I154" s="8">
        <v>0.4447337962962963</v>
      </c>
      <c r="J154" s="11">
        <v>0.02251157407407406</v>
      </c>
      <c r="K154" s="7">
        <v>15.547557840616978</v>
      </c>
    </row>
    <row r="155" spans="1:11" ht="12.75">
      <c r="A155" s="24">
        <v>17</v>
      </c>
      <c r="B155" s="14" t="s">
        <v>103</v>
      </c>
      <c r="C155" s="14" t="s">
        <v>68</v>
      </c>
      <c r="D155" s="14" t="s">
        <v>59</v>
      </c>
      <c r="E155" s="43" t="s">
        <v>60</v>
      </c>
      <c r="F155" s="14">
        <v>20</v>
      </c>
      <c r="G155" s="37">
        <v>22168</v>
      </c>
      <c r="H155" s="6">
        <v>0.37847222222222227</v>
      </c>
      <c r="I155" s="8">
        <v>0.40155092592592595</v>
      </c>
      <c r="J155" s="11">
        <v>0.023078703703703685</v>
      </c>
      <c r="K155" s="7">
        <v>15.165496489468419</v>
      </c>
    </row>
    <row r="156" spans="1:11" ht="12.75">
      <c r="A156" s="24">
        <v>18</v>
      </c>
      <c r="B156" s="5" t="s">
        <v>265</v>
      </c>
      <c r="C156" s="5" t="s">
        <v>266</v>
      </c>
      <c r="D156" s="5" t="s">
        <v>59</v>
      </c>
      <c r="E156" s="43" t="s">
        <v>60</v>
      </c>
      <c r="F156" s="14">
        <v>106</v>
      </c>
      <c r="G156" s="37">
        <v>14593</v>
      </c>
      <c r="H156" s="6">
        <v>0.41944444444444445</v>
      </c>
      <c r="I156" s="8">
        <v>0.4431481481481481</v>
      </c>
      <c r="J156" s="11">
        <v>0.02370370370370367</v>
      </c>
      <c r="K156" s="7">
        <v>14.765625000000021</v>
      </c>
    </row>
    <row r="157" spans="1:11" ht="12.75">
      <c r="A157" s="24">
        <v>19</v>
      </c>
      <c r="B157" s="14" t="s">
        <v>156</v>
      </c>
      <c r="C157" s="14" t="s">
        <v>157</v>
      </c>
      <c r="D157" s="14" t="s">
        <v>101</v>
      </c>
      <c r="E157" s="43" t="s">
        <v>60</v>
      </c>
      <c r="F157" s="14">
        <v>46</v>
      </c>
      <c r="G157" s="37">
        <v>25918</v>
      </c>
      <c r="H157" s="6">
        <v>0.42291666666666666</v>
      </c>
      <c r="I157" s="8">
        <v>0.44668981481481485</v>
      </c>
      <c r="J157" s="11">
        <v>0.023773148148148182</v>
      </c>
      <c r="K157" s="7">
        <v>14.722492697176222</v>
      </c>
    </row>
    <row r="158" spans="1:11" ht="12.75">
      <c r="A158" s="24">
        <v>20</v>
      </c>
      <c r="B158" s="14" t="s">
        <v>67</v>
      </c>
      <c r="C158" s="14" t="s">
        <v>68</v>
      </c>
      <c r="D158" s="14" t="s">
        <v>69</v>
      </c>
      <c r="E158" s="43" t="s">
        <v>60</v>
      </c>
      <c r="F158" s="14">
        <v>6</v>
      </c>
      <c r="G158" s="37">
        <v>18154</v>
      </c>
      <c r="H158" s="6">
        <v>0.3541666666666667</v>
      </c>
      <c r="I158" s="25">
        <v>0.37831018518518517</v>
      </c>
      <c r="J158" s="11">
        <v>0.02414351851851848</v>
      </c>
      <c r="K158" s="7">
        <v>14.496644295302037</v>
      </c>
    </row>
    <row r="159" spans="1:11" ht="12.75">
      <c r="A159" s="24">
        <v>21</v>
      </c>
      <c r="B159" s="14" t="s">
        <v>76</v>
      </c>
      <c r="C159" s="14" t="s">
        <v>58</v>
      </c>
      <c r="D159" s="14" t="s">
        <v>59</v>
      </c>
      <c r="E159" s="43" t="s">
        <v>60</v>
      </c>
      <c r="F159" s="14">
        <v>11</v>
      </c>
      <c r="G159" s="37">
        <v>19525</v>
      </c>
      <c r="H159" s="6">
        <v>0.3875</v>
      </c>
      <c r="I159" s="8">
        <v>0.41211805555555553</v>
      </c>
      <c r="J159" s="11">
        <v>0.024618055555555518</v>
      </c>
      <c r="K159" s="7">
        <v>14.217207334273647</v>
      </c>
    </row>
    <row r="160" spans="1:11" ht="12.75">
      <c r="A160" s="46"/>
      <c r="B160" s="47"/>
      <c r="C160" s="47"/>
      <c r="D160" s="47"/>
      <c r="E160" s="48"/>
      <c r="F160" s="47"/>
      <c r="G160" s="49"/>
      <c r="H160" s="50"/>
      <c r="I160" s="51"/>
      <c r="J160" s="52"/>
      <c r="K160" s="53"/>
    </row>
    <row r="161" spans="1:11" ht="12.75">
      <c r="A161" s="46"/>
      <c r="B161" s="47"/>
      <c r="C161" s="47"/>
      <c r="D161" s="47"/>
      <c r="E161" s="48"/>
      <c r="F161" s="47"/>
      <c r="G161" s="49"/>
      <c r="H161" s="50"/>
      <c r="I161" s="51"/>
      <c r="J161" s="52"/>
      <c r="K161" s="53"/>
    </row>
    <row r="162" spans="1:11" ht="23.25">
      <c r="A162" s="66" t="s">
        <v>47</v>
      </c>
      <c r="B162" s="66"/>
      <c r="C162" s="66"/>
      <c r="D162" s="66"/>
      <c r="E162" s="66"/>
      <c r="F162" s="66"/>
      <c r="G162" s="66"/>
      <c r="H162" s="66"/>
      <c r="I162" s="67"/>
      <c r="J162" s="67"/>
      <c r="K162" s="67"/>
    </row>
    <row r="163" spans="1:11" ht="20.25">
      <c r="A163" s="68" t="s">
        <v>308</v>
      </c>
      <c r="B163" s="68"/>
      <c r="C163" s="68"/>
      <c r="D163" s="68"/>
      <c r="E163" s="68"/>
      <c r="F163" s="68"/>
      <c r="G163" s="68"/>
      <c r="H163" s="68"/>
      <c r="I163" s="69"/>
      <c r="J163" s="69"/>
      <c r="K163" s="69"/>
    </row>
    <row r="164" spans="1:11" ht="12.75">
      <c r="A164" s="46"/>
      <c r="B164" s="47"/>
      <c r="C164" s="47"/>
      <c r="D164" s="47"/>
      <c r="E164" s="48"/>
      <c r="F164" s="47"/>
      <c r="G164" s="49"/>
      <c r="H164" s="50"/>
      <c r="I164" s="51"/>
      <c r="J164" s="52"/>
      <c r="K164" s="53"/>
    </row>
    <row r="165" spans="1:11" s="33" customFormat="1" ht="38.25">
      <c r="A165" s="29" t="s">
        <v>0</v>
      </c>
      <c r="B165" s="29" t="s">
        <v>23</v>
      </c>
      <c r="C165" s="39" t="s">
        <v>24</v>
      </c>
      <c r="D165" s="30" t="s">
        <v>6</v>
      </c>
      <c r="E165" s="42" t="s">
        <v>19</v>
      </c>
      <c r="F165" s="29" t="s">
        <v>22</v>
      </c>
      <c r="G165" s="36" t="s">
        <v>21</v>
      </c>
      <c r="H165" s="31" t="s">
        <v>1</v>
      </c>
      <c r="I165" s="31" t="s">
        <v>2</v>
      </c>
      <c r="J165" s="31" t="s">
        <v>4</v>
      </c>
      <c r="K165" s="32" t="s">
        <v>3</v>
      </c>
    </row>
    <row r="166" spans="1:11" ht="12.75">
      <c r="A166" s="24">
        <v>1</v>
      </c>
      <c r="B166" s="14" t="s">
        <v>206</v>
      </c>
      <c r="C166" s="14" t="s">
        <v>207</v>
      </c>
      <c r="D166" s="14" t="s">
        <v>59</v>
      </c>
      <c r="E166" s="43" t="s">
        <v>208</v>
      </c>
      <c r="F166" s="14">
        <v>74</v>
      </c>
      <c r="G166" s="37">
        <v>25088</v>
      </c>
      <c r="H166" s="6">
        <v>0.4388888888888889</v>
      </c>
      <c r="I166" s="8">
        <v>0.46153935185185185</v>
      </c>
      <c r="J166" s="11">
        <f>IF(I166&lt;&gt;"",I166-H166,"")</f>
        <v>0.02265046296296297</v>
      </c>
      <c r="K166" s="7">
        <f>IF(I166&lt;&gt;"",8.4/(J166*24),"")</f>
        <v>15.452222789984667</v>
      </c>
    </row>
    <row r="167" spans="1:11" ht="23.25">
      <c r="A167" s="66" t="s">
        <v>47</v>
      </c>
      <c r="B167" s="66"/>
      <c r="C167" s="66"/>
      <c r="D167" s="66"/>
      <c r="E167" s="66"/>
      <c r="F167" s="66"/>
      <c r="G167" s="66"/>
      <c r="H167" s="66"/>
      <c r="I167" s="67"/>
      <c r="J167" s="67"/>
      <c r="K167" s="67"/>
    </row>
    <row r="168" spans="1:11" ht="20.25">
      <c r="A168" s="68" t="s">
        <v>40</v>
      </c>
      <c r="B168" s="68"/>
      <c r="C168" s="68"/>
      <c r="D168" s="68"/>
      <c r="E168" s="68"/>
      <c r="F168" s="68"/>
      <c r="G168" s="68"/>
      <c r="H168" s="68"/>
      <c r="I168" s="69"/>
      <c r="J168" s="69"/>
      <c r="K168" s="69"/>
    </row>
    <row r="169" spans="1:11" s="33" customFormat="1" ht="38.25">
      <c r="A169" s="29" t="s">
        <v>0</v>
      </c>
      <c r="B169" s="29" t="s">
        <v>23</v>
      </c>
      <c r="C169" s="39" t="s">
        <v>24</v>
      </c>
      <c r="D169" s="30" t="s">
        <v>6</v>
      </c>
      <c r="E169" s="42" t="s">
        <v>19</v>
      </c>
      <c r="F169" s="29" t="s">
        <v>22</v>
      </c>
      <c r="G169" s="36" t="s">
        <v>21</v>
      </c>
      <c r="H169" s="31" t="s">
        <v>1</v>
      </c>
      <c r="I169" s="31" t="s">
        <v>2</v>
      </c>
      <c r="J169" s="31" t="s">
        <v>4</v>
      </c>
      <c r="K169" s="32" t="s">
        <v>3</v>
      </c>
    </row>
    <row r="170" spans="1:11" ht="12.75">
      <c r="A170" s="24">
        <v>1</v>
      </c>
      <c r="B170" s="14" t="s">
        <v>104</v>
      </c>
      <c r="C170" s="14" t="s">
        <v>105</v>
      </c>
      <c r="D170" s="14" t="s">
        <v>106</v>
      </c>
      <c r="E170" s="43" t="s">
        <v>25</v>
      </c>
      <c r="F170" s="14">
        <v>21</v>
      </c>
      <c r="G170" s="37">
        <v>26123</v>
      </c>
      <c r="H170" s="6">
        <v>0.35625</v>
      </c>
      <c r="I170" s="8">
        <v>0.38362268518518516</v>
      </c>
      <c r="J170" s="11">
        <f>IF(I170&lt;&gt;"",I170-H170,"")</f>
        <v>0.027372685185185153</v>
      </c>
      <c r="K170" s="7">
        <f>IF(I170&lt;&gt;"",8.4/(J170*24),"")</f>
        <v>12.786469344608895</v>
      </c>
    </row>
    <row r="171" spans="1:11" ht="12.75">
      <c r="A171" s="46"/>
      <c r="B171" s="47"/>
      <c r="C171" s="47"/>
      <c r="D171" s="47"/>
      <c r="E171" s="48"/>
      <c r="F171" s="47"/>
      <c r="G171" s="49"/>
      <c r="H171" s="50"/>
      <c r="I171" s="51"/>
      <c r="J171" s="52"/>
      <c r="K171" s="53"/>
    </row>
    <row r="172" spans="1:11" ht="23.25">
      <c r="A172" s="66" t="s">
        <v>47</v>
      </c>
      <c r="B172" s="66"/>
      <c r="C172" s="66"/>
      <c r="D172" s="66"/>
      <c r="E172" s="66"/>
      <c r="F172" s="66"/>
      <c r="G172" s="66"/>
      <c r="H172" s="66"/>
      <c r="I172" s="67"/>
      <c r="J172" s="67"/>
      <c r="K172" s="67"/>
    </row>
    <row r="173" spans="1:11" ht="20.25">
      <c r="A173" s="68" t="s">
        <v>41</v>
      </c>
      <c r="B173" s="68"/>
      <c r="C173" s="68"/>
      <c r="D173" s="68"/>
      <c r="E173" s="68"/>
      <c r="F173" s="68"/>
      <c r="G173" s="68"/>
      <c r="H173" s="68"/>
      <c r="I173" s="69"/>
      <c r="J173" s="69"/>
      <c r="K173" s="69"/>
    </row>
    <row r="174" spans="1:11" s="33" customFormat="1" ht="38.25">
      <c r="A174" s="29" t="s">
        <v>0</v>
      </c>
      <c r="B174" s="29" t="s">
        <v>23</v>
      </c>
      <c r="C174" s="39" t="s">
        <v>24</v>
      </c>
      <c r="D174" s="30" t="s">
        <v>6</v>
      </c>
      <c r="E174" s="42" t="s">
        <v>19</v>
      </c>
      <c r="F174" s="29" t="s">
        <v>22</v>
      </c>
      <c r="G174" s="36" t="s">
        <v>21</v>
      </c>
      <c r="H174" s="31" t="s">
        <v>1</v>
      </c>
      <c r="I174" s="31" t="s">
        <v>2</v>
      </c>
      <c r="J174" s="31" t="s">
        <v>4</v>
      </c>
      <c r="K174" s="32" t="s">
        <v>3</v>
      </c>
    </row>
    <row r="175" spans="1:11" ht="12.75">
      <c r="A175" s="24">
        <v>1</v>
      </c>
      <c r="B175" s="14" t="s">
        <v>135</v>
      </c>
      <c r="C175" s="14" t="s">
        <v>55</v>
      </c>
      <c r="D175" s="14" t="s">
        <v>136</v>
      </c>
      <c r="E175" s="43" t="s">
        <v>90</v>
      </c>
      <c r="F175" s="14">
        <v>35</v>
      </c>
      <c r="G175" s="37">
        <v>26814</v>
      </c>
      <c r="H175" s="6">
        <v>0.39375</v>
      </c>
      <c r="I175" s="8">
        <v>0.41129629629629627</v>
      </c>
      <c r="J175" s="11">
        <v>0.017546296296296282</v>
      </c>
      <c r="K175" s="7">
        <v>19.947229551451205</v>
      </c>
    </row>
    <row r="176" spans="1:11" ht="12.75">
      <c r="A176" s="24">
        <v>2</v>
      </c>
      <c r="B176" s="14" t="s">
        <v>74</v>
      </c>
      <c r="C176" s="14" t="s">
        <v>68</v>
      </c>
      <c r="D176" s="14" t="s">
        <v>193</v>
      </c>
      <c r="E176" s="43" t="s">
        <v>90</v>
      </c>
      <c r="F176" s="14">
        <v>65</v>
      </c>
      <c r="G176" s="37">
        <v>19025</v>
      </c>
      <c r="H176" s="6">
        <v>0.4381944444444445</v>
      </c>
      <c r="I176" s="8">
        <v>0.4558333333333333</v>
      </c>
      <c r="J176" s="11">
        <v>0.017638888888888815</v>
      </c>
      <c r="K176" s="7">
        <v>19.842519685039456</v>
      </c>
    </row>
    <row r="177" spans="1:11" ht="12.75">
      <c r="A177" s="24">
        <v>3</v>
      </c>
      <c r="B177" s="14" t="s">
        <v>145</v>
      </c>
      <c r="C177" s="14" t="s">
        <v>146</v>
      </c>
      <c r="D177" s="14" t="s">
        <v>147</v>
      </c>
      <c r="E177" s="43" t="s">
        <v>90</v>
      </c>
      <c r="F177" s="14">
        <v>40</v>
      </c>
      <c r="G177" s="37">
        <v>27568</v>
      </c>
      <c r="H177" s="6">
        <v>0.40972222222222227</v>
      </c>
      <c r="I177" s="8">
        <v>0.42755787037037035</v>
      </c>
      <c r="J177" s="11">
        <v>0.017835648148148087</v>
      </c>
      <c r="K177" s="7">
        <v>19.62362102530831</v>
      </c>
    </row>
    <row r="178" spans="1:11" ht="12.75">
      <c r="A178" s="24">
        <v>4</v>
      </c>
      <c r="B178" s="14" t="s">
        <v>166</v>
      </c>
      <c r="C178" s="14" t="s">
        <v>146</v>
      </c>
      <c r="D178" s="14" t="s">
        <v>167</v>
      </c>
      <c r="E178" s="43" t="s">
        <v>90</v>
      </c>
      <c r="F178" s="14">
        <v>50</v>
      </c>
      <c r="G178" s="37">
        <v>25020</v>
      </c>
      <c r="H178" s="6">
        <v>0.4513888888888889</v>
      </c>
      <c r="I178" s="8">
        <v>0.4693981481481482</v>
      </c>
      <c r="J178" s="11">
        <v>0.01800925925925928</v>
      </c>
      <c r="K178" s="7">
        <v>19.434447300771186</v>
      </c>
    </row>
    <row r="179" spans="1:11" ht="12.75">
      <c r="A179" s="24">
        <v>5</v>
      </c>
      <c r="B179" s="14" t="s">
        <v>87</v>
      </c>
      <c r="C179" s="14" t="s">
        <v>88</v>
      </c>
      <c r="D179" s="14" t="s">
        <v>89</v>
      </c>
      <c r="E179" s="43" t="s">
        <v>90</v>
      </c>
      <c r="F179" s="14">
        <v>14</v>
      </c>
      <c r="G179" s="37">
        <v>22974</v>
      </c>
      <c r="H179" s="6">
        <v>0.3861111111111111</v>
      </c>
      <c r="I179" s="8">
        <v>0.40520833333333334</v>
      </c>
      <c r="J179" s="11">
        <v>0.01909722222222221</v>
      </c>
      <c r="K179" s="7">
        <v>18.32727272727274</v>
      </c>
    </row>
    <row r="180" spans="1:11" ht="12.75">
      <c r="A180" s="24">
        <v>6</v>
      </c>
      <c r="B180" s="14" t="s">
        <v>200</v>
      </c>
      <c r="C180" s="14" t="s">
        <v>201</v>
      </c>
      <c r="D180" s="14" t="s">
        <v>202</v>
      </c>
      <c r="E180" s="43" t="s">
        <v>90</v>
      </c>
      <c r="F180" s="14">
        <v>70</v>
      </c>
      <c r="G180" s="37">
        <v>25226</v>
      </c>
      <c r="H180" s="6">
        <v>0.43263888888888885</v>
      </c>
      <c r="I180" s="8">
        <v>0.45332175925925927</v>
      </c>
      <c r="J180" s="11">
        <v>0.02068287037037042</v>
      </c>
      <c r="K180" s="7">
        <v>16.922216004476738</v>
      </c>
    </row>
    <row r="181" spans="1:11" ht="12.75">
      <c r="A181" s="24">
        <v>7</v>
      </c>
      <c r="B181" s="5" t="s">
        <v>288</v>
      </c>
      <c r="C181" s="5" t="s">
        <v>289</v>
      </c>
      <c r="D181" s="5" t="s">
        <v>136</v>
      </c>
      <c r="E181" s="43" t="s">
        <v>90</v>
      </c>
      <c r="F181" s="14">
        <v>121</v>
      </c>
      <c r="G181" s="37">
        <v>22095</v>
      </c>
      <c r="H181" s="6">
        <v>0.43368055555555557</v>
      </c>
      <c r="I181" s="8">
        <v>0.4559722222222222</v>
      </c>
      <c r="J181" s="11">
        <v>0.022291666666666654</v>
      </c>
      <c r="K181" s="7">
        <v>15.700934579439261</v>
      </c>
    </row>
    <row r="182" spans="1:11" ht="12.75">
      <c r="A182" s="24">
        <v>8</v>
      </c>
      <c r="B182" s="14" t="s">
        <v>124</v>
      </c>
      <c r="C182" s="14" t="s">
        <v>137</v>
      </c>
      <c r="D182" s="14" t="s">
        <v>138</v>
      </c>
      <c r="E182" s="43" t="s">
        <v>90</v>
      </c>
      <c r="F182" s="14">
        <v>36</v>
      </c>
      <c r="G182" s="37">
        <v>24353</v>
      </c>
      <c r="H182" s="6">
        <v>0.3986111111111111</v>
      </c>
      <c r="I182" s="8">
        <v>0.42193287037037036</v>
      </c>
      <c r="J182" s="11">
        <v>0.023321759259259278</v>
      </c>
      <c r="K182" s="7">
        <v>15.00744416873448</v>
      </c>
    </row>
    <row r="183" spans="1:11" ht="12.75">
      <c r="A183" s="24">
        <v>9</v>
      </c>
      <c r="B183" s="10" t="s">
        <v>244</v>
      </c>
      <c r="C183" s="10" t="s">
        <v>240</v>
      </c>
      <c r="D183" s="10" t="s">
        <v>245</v>
      </c>
      <c r="E183" s="43" t="s">
        <v>90</v>
      </c>
      <c r="F183" s="14">
        <v>96</v>
      </c>
      <c r="G183" s="38">
        <v>25810</v>
      </c>
      <c r="H183" s="6">
        <v>0.4465277777777778</v>
      </c>
      <c r="I183" s="8">
        <v>0.4704050925925926</v>
      </c>
      <c r="J183" s="11">
        <v>0.02387731481481481</v>
      </c>
      <c r="K183" s="7">
        <v>14.658264663111977</v>
      </c>
    </row>
    <row r="184" spans="1:11" ht="12.75">
      <c r="A184" s="24">
        <v>10</v>
      </c>
      <c r="B184" s="14" t="s">
        <v>194</v>
      </c>
      <c r="C184" s="14" t="s">
        <v>92</v>
      </c>
      <c r="D184" s="14" t="s">
        <v>184</v>
      </c>
      <c r="E184" s="43" t="s">
        <v>90</v>
      </c>
      <c r="F184" s="14">
        <v>66</v>
      </c>
      <c r="G184" s="37">
        <v>18837</v>
      </c>
      <c r="H184" s="6">
        <v>0.4159722222222222</v>
      </c>
      <c r="I184" s="8">
        <v>0.4410416666666667</v>
      </c>
      <c r="J184" s="11">
        <v>0.025069444444444533</v>
      </c>
      <c r="K184" s="7">
        <v>13.961218836565049</v>
      </c>
    </row>
    <row r="185" spans="1:11" ht="12.75">
      <c r="A185" s="24">
        <v>11</v>
      </c>
      <c r="B185" s="5" t="s">
        <v>298</v>
      </c>
      <c r="C185" s="5" t="s">
        <v>299</v>
      </c>
      <c r="D185" s="5" t="s">
        <v>300</v>
      </c>
      <c r="E185" s="43" t="s">
        <v>90</v>
      </c>
      <c r="F185" s="14">
        <v>125</v>
      </c>
      <c r="G185" s="37">
        <v>21383</v>
      </c>
      <c r="H185" s="6">
        <v>0.4420138888888889</v>
      </c>
      <c r="I185" s="8">
        <v>0.4678356481481481</v>
      </c>
      <c r="J185" s="11">
        <v>0.025821759259259225</v>
      </c>
      <c r="K185" s="7">
        <v>13.55445988346035</v>
      </c>
    </row>
    <row r="186" spans="1:11" ht="12.75">
      <c r="A186" s="24">
        <v>12</v>
      </c>
      <c r="B186" s="14" t="s">
        <v>185</v>
      </c>
      <c r="C186" s="14" t="s">
        <v>137</v>
      </c>
      <c r="D186" s="14" t="s">
        <v>186</v>
      </c>
      <c r="E186" s="43" t="s">
        <v>90</v>
      </c>
      <c r="F186" s="14">
        <v>60</v>
      </c>
      <c r="G186" s="37">
        <v>27163</v>
      </c>
      <c r="H186" s="6">
        <v>0.37986111111111115</v>
      </c>
      <c r="I186" s="64" t="s">
        <v>315</v>
      </c>
      <c r="J186" s="11"/>
      <c r="K186" s="7">
        <v>2.9132947976878625</v>
      </c>
    </row>
    <row r="187" spans="1:11" ht="12.75">
      <c r="A187" s="46"/>
      <c r="B187" s="47"/>
      <c r="C187" s="47"/>
      <c r="D187" s="47"/>
      <c r="E187" s="48"/>
      <c r="F187" s="47"/>
      <c r="G187" s="49"/>
      <c r="H187" s="50"/>
      <c r="I187" s="51"/>
      <c r="J187" s="52"/>
      <c r="K187" s="53"/>
    </row>
    <row r="188" spans="1:11" ht="12.75">
      <c r="A188" s="46"/>
      <c r="B188" s="47"/>
      <c r="C188" s="47"/>
      <c r="D188" s="47"/>
      <c r="E188" s="48"/>
      <c r="F188" s="47"/>
      <c r="G188" s="49"/>
      <c r="H188" s="50"/>
      <c r="I188" s="51"/>
      <c r="J188" s="52"/>
      <c r="K188" s="53"/>
    </row>
    <row r="189" spans="1:11" ht="23.25">
      <c r="A189" s="66" t="s">
        <v>47</v>
      </c>
      <c r="B189" s="66"/>
      <c r="C189" s="66"/>
      <c r="D189" s="66"/>
      <c r="E189" s="66"/>
      <c r="F189" s="66"/>
      <c r="G189" s="66"/>
      <c r="H189" s="66"/>
      <c r="I189" s="67"/>
      <c r="J189" s="67"/>
      <c r="K189" s="67"/>
    </row>
    <row r="190" spans="1:11" ht="20.25">
      <c r="A190" s="68" t="s">
        <v>42</v>
      </c>
      <c r="B190" s="68"/>
      <c r="C190" s="68"/>
      <c r="D190" s="68"/>
      <c r="E190" s="68"/>
      <c r="F190" s="68"/>
      <c r="G190" s="68"/>
      <c r="H190" s="68"/>
      <c r="I190" s="69"/>
      <c r="J190" s="69"/>
      <c r="K190" s="69"/>
    </row>
    <row r="191" spans="1:11" s="33" customFormat="1" ht="38.25">
      <c r="A191" s="29" t="s">
        <v>0</v>
      </c>
      <c r="B191" s="29" t="s">
        <v>23</v>
      </c>
      <c r="C191" s="39" t="s">
        <v>24</v>
      </c>
      <c r="D191" s="30" t="s">
        <v>6</v>
      </c>
      <c r="E191" s="42" t="s">
        <v>19</v>
      </c>
      <c r="F191" s="29" t="s">
        <v>22</v>
      </c>
      <c r="G191" s="36" t="s">
        <v>21</v>
      </c>
      <c r="H191" s="31" t="s">
        <v>1</v>
      </c>
      <c r="I191" s="31" t="s">
        <v>2</v>
      </c>
      <c r="J191" s="31" t="s">
        <v>4</v>
      </c>
      <c r="K191" s="32" t="s">
        <v>3</v>
      </c>
    </row>
    <row r="192" spans="1:11" s="33" customFormat="1" ht="12.75">
      <c r="A192" s="24">
        <v>1</v>
      </c>
      <c r="B192" s="5" t="s">
        <v>257</v>
      </c>
      <c r="C192" s="5" t="s">
        <v>258</v>
      </c>
      <c r="D192" s="5" t="s">
        <v>259</v>
      </c>
      <c r="E192" s="43" t="s">
        <v>175</v>
      </c>
      <c r="F192" s="14">
        <v>102</v>
      </c>
      <c r="G192" s="37">
        <v>36922</v>
      </c>
      <c r="H192" s="6">
        <v>0.45069444444444445</v>
      </c>
      <c r="I192" s="8">
        <v>0.4707523148148148</v>
      </c>
      <c r="J192" s="11">
        <v>0.020057870370370323</v>
      </c>
      <c r="K192" s="7">
        <v>17.449509521061785</v>
      </c>
    </row>
    <row r="193" spans="1:11" s="33" customFormat="1" ht="12.75">
      <c r="A193" s="24">
        <v>2</v>
      </c>
      <c r="B193" s="14" t="s">
        <v>172</v>
      </c>
      <c r="C193" s="14" t="s">
        <v>173</v>
      </c>
      <c r="D193" s="14" t="s">
        <v>174</v>
      </c>
      <c r="E193" s="43" t="s">
        <v>175</v>
      </c>
      <c r="F193" s="14">
        <v>53</v>
      </c>
      <c r="G193" s="37">
        <v>36319</v>
      </c>
      <c r="H193" s="6">
        <v>0.41805555555555557</v>
      </c>
      <c r="I193" s="8">
        <v>0.440625</v>
      </c>
      <c r="J193" s="11">
        <v>0.02256944444444442</v>
      </c>
      <c r="K193" s="7">
        <v>15.507692307692325</v>
      </c>
    </row>
    <row r="194" spans="1:11" ht="12.75">
      <c r="A194" s="46"/>
      <c r="B194" s="47"/>
      <c r="C194" s="47"/>
      <c r="D194" s="47"/>
      <c r="E194" s="48"/>
      <c r="F194" s="47"/>
      <c r="G194" s="49"/>
      <c r="H194" s="50"/>
      <c r="I194" s="51"/>
      <c r="J194" s="52"/>
      <c r="K194" s="53"/>
    </row>
    <row r="195" spans="1:11" ht="12.75">
      <c r="A195" s="46"/>
      <c r="B195" s="47"/>
      <c r="C195" s="47"/>
      <c r="D195" s="47"/>
      <c r="E195" s="48"/>
      <c r="F195" s="47"/>
      <c r="G195" s="49"/>
      <c r="H195" s="50"/>
      <c r="I195" s="51"/>
      <c r="J195" s="52"/>
      <c r="K195" s="53"/>
    </row>
    <row r="196" spans="1:11" ht="23.25">
      <c r="A196" s="66" t="s">
        <v>47</v>
      </c>
      <c r="B196" s="66"/>
      <c r="C196" s="66"/>
      <c r="D196" s="66"/>
      <c r="E196" s="66"/>
      <c r="F196" s="66"/>
      <c r="G196" s="66"/>
      <c r="H196" s="66"/>
      <c r="I196" s="67"/>
      <c r="J196" s="67"/>
      <c r="K196" s="67"/>
    </row>
    <row r="197" spans="1:11" ht="20.25">
      <c r="A197" s="68" t="s">
        <v>43</v>
      </c>
      <c r="B197" s="68"/>
      <c r="C197" s="68"/>
      <c r="D197" s="68"/>
      <c r="E197" s="68"/>
      <c r="F197" s="68"/>
      <c r="G197" s="68"/>
      <c r="H197" s="68"/>
      <c r="I197" s="69"/>
      <c r="J197" s="69"/>
      <c r="K197" s="69"/>
    </row>
    <row r="198" spans="1:11" s="33" customFormat="1" ht="38.25">
      <c r="A198" s="29" t="s">
        <v>0</v>
      </c>
      <c r="B198" s="29" t="s">
        <v>23</v>
      </c>
      <c r="C198" s="39" t="s">
        <v>24</v>
      </c>
      <c r="D198" s="30" t="s">
        <v>6</v>
      </c>
      <c r="E198" s="42" t="s">
        <v>19</v>
      </c>
      <c r="F198" s="29" t="s">
        <v>22</v>
      </c>
      <c r="G198" s="36" t="s">
        <v>21</v>
      </c>
      <c r="H198" s="31" t="s">
        <v>1</v>
      </c>
      <c r="I198" s="31" t="s">
        <v>2</v>
      </c>
      <c r="J198" s="31" t="s">
        <v>4</v>
      </c>
      <c r="K198" s="32" t="s">
        <v>3</v>
      </c>
    </row>
    <row r="199" spans="1:11" ht="12.75">
      <c r="A199" s="24">
        <v>1</v>
      </c>
      <c r="B199" s="5" t="s">
        <v>236</v>
      </c>
      <c r="C199" s="5" t="s">
        <v>85</v>
      </c>
      <c r="D199" s="5" t="s">
        <v>186</v>
      </c>
      <c r="E199" s="43" t="s">
        <v>116</v>
      </c>
      <c r="F199" s="14">
        <v>91</v>
      </c>
      <c r="G199" s="37">
        <v>30537</v>
      </c>
      <c r="H199" s="6">
        <v>0.4472222222222222</v>
      </c>
      <c r="I199" s="25">
        <v>0.4641782407407407</v>
      </c>
      <c r="J199" s="11">
        <v>0.016956018518518523</v>
      </c>
      <c r="K199" s="7">
        <v>20.641638225255967</v>
      </c>
    </row>
    <row r="200" spans="1:11" ht="12.75">
      <c r="A200" s="24">
        <v>2</v>
      </c>
      <c r="B200" s="5" t="s">
        <v>286</v>
      </c>
      <c r="C200" s="5" t="s">
        <v>287</v>
      </c>
      <c r="D200" s="5" t="s">
        <v>285</v>
      </c>
      <c r="E200" s="43" t="s">
        <v>116</v>
      </c>
      <c r="F200" s="14">
        <v>119</v>
      </c>
      <c r="G200" s="37">
        <v>31202</v>
      </c>
      <c r="H200" s="6">
        <v>0.4322916666666667</v>
      </c>
      <c r="I200" s="8">
        <v>0.44971064814814815</v>
      </c>
      <c r="J200" s="11">
        <v>0.017418981481481466</v>
      </c>
      <c r="K200" s="7">
        <v>20.09302325581397</v>
      </c>
    </row>
    <row r="201" spans="1:11" ht="12.75">
      <c r="A201" s="24">
        <v>3</v>
      </c>
      <c r="B201" s="14" t="s">
        <v>149</v>
      </c>
      <c r="C201" s="14" t="s">
        <v>150</v>
      </c>
      <c r="D201" s="14" t="s">
        <v>151</v>
      </c>
      <c r="E201" s="43" t="s">
        <v>116</v>
      </c>
      <c r="F201" s="14">
        <v>42</v>
      </c>
      <c r="G201" s="37">
        <v>31087</v>
      </c>
      <c r="H201" s="6">
        <v>0.41111111111111115</v>
      </c>
      <c r="I201" s="8">
        <v>0.43005787037037035</v>
      </c>
      <c r="J201" s="11">
        <v>0.018946759259259205</v>
      </c>
      <c r="K201" s="7">
        <v>18.47281612706175</v>
      </c>
    </row>
    <row r="202" spans="1:11" ht="12.75">
      <c r="A202" s="24">
        <v>4</v>
      </c>
      <c r="B202" s="14" t="s">
        <v>152</v>
      </c>
      <c r="C202" s="14" t="s">
        <v>122</v>
      </c>
      <c r="D202" s="14" t="s">
        <v>153</v>
      </c>
      <c r="E202" s="43" t="s">
        <v>116</v>
      </c>
      <c r="F202" s="14">
        <v>43</v>
      </c>
      <c r="G202" s="37">
        <v>30653</v>
      </c>
      <c r="H202" s="6">
        <v>0.41180555555555554</v>
      </c>
      <c r="I202" s="8">
        <v>0.43149305555555556</v>
      </c>
      <c r="J202" s="11">
        <v>0.019687500000000024</v>
      </c>
      <c r="K202" s="7">
        <v>17.777777777777757</v>
      </c>
    </row>
    <row r="203" spans="1:11" ht="12.75">
      <c r="A203" s="24">
        <v>5</v>
      </c>
      <c r="B203" s="5" t="s">
        <v>268</v>
      </c>
      <c r="C203" s="5" t="s">
        <v>269</v>
      </c>
      <c r="D203" s="5" t="s">
        <v>270</v>
      </c>
      <c r="E203" s="43" t="s">
        <v>116</v>
      </c>
      <c r="F203" s="14">
        <v>108</v>
      </c>
      <c r="G203" s="37">
        <v>33112</v>
      </c>
      <c r="H203" s="6">
        <v>0.4315972222222222</v>
      </c>
      <c r="I203" s="8">
        <v>0.45148148148148143</v>
      </c>
      <c r="J203" s="11">
        <v>0.01988425925925924</v>
      </c>
      <c r="K203" s="7">
        <v>17.601862630966256</v>
      </c>
    </row>
    <row r="204" spans="1:11" ht="12.75">
      <c r="A204" s="24">
        <v>6</v>
      </c>
      <c r="B204" s="14" t="s">
        <v>182</v>
      </c>
      <c r="C204" s="14" t="s">
        <v>183</v>
      </c>
      <c r="D204" s="27" t="s">
        <v>184</v>
      </c>
      <c r="E204" s="43" t="s">
        <v>116</v>
      </c>
      <c r="F204" s="14">
        <v>59</v>
      </c>
      <c r="G204" s="37">
        <v>27756</v>
      </c>
      <c r="H204" s="6">
        <v>0.40138888888888885</v>
      </c>
      <c r="I204" s="8">
        <v>0.4213194444444444</v>
      </c>
      <c r="J204" s="11">
        <v>0.019930555555555562</v>
      </c>
      <c r="K204" s="7">
        <v>17.560975609756092</v>
      </c>
    </row>
    <row r="205" spans="1:11" ht="12.75">
      <c r="A205" s="24">
        <v>7</v>
      </c>
      <c r="B205" s="5" t="s">
        <v>160</v>
      </c>
      <c r="C205" s="5" t="s">
        <v>201</v>
      </c>
      <c r="D205" s="5" t="s">
        <v>136</v>
      </c>
      <c r="E205" s="43" t="s">
        <v>116</v>
      </c>
      <c r="F205" s="14">
        <v>115</v>
      </c>
      <c r="G205" s="37">
        <v>28669</v>
      </c>
      <c r="H205" s="6">
        <v>0.4371527777777778</v>
      </c>
      <c r="I205" s="8">
        <v>0.4589351851851852</v>
      </c>
      <c r="J205" s="11">
        <v>0.021782407407407445</v>
      </c>
      <c r="K205" s="7">
        <v>16.068012752391045</v>
      </c>
    </row>
    <row r="206" spans="1:11" ht="12.75">
      <c r="A206" s="24">
        <v>8</v>
      </c>
      <c r="B206" s="5" t="s">
        <v>137</v>
      </c>
      <c r="C206" s="5" t="s">
        <v>55</v>
      </c>
      <c r="D206" s="5" t="s">
        <v>184</v>
      </c>
      <c r="E206" s="43" t="s">
        <v>116</v>
      </c>
      <c r="F206" s="14">
        <v>120</v>
      </c>
      <c r="G206" s="37">
        <v>35661</v>
      </c>
      <c r="H206" s="6">
        <v>0.4329861111111111</v>
      </c>
      <c r="I206" s="8">
        <v>0.4564467592592592</v>
      </c>
      <c r="J206" s="11">
        <v>0.023460648148148078</v>
      </c>
      <c r="K206" s="7">
        <v>14.918598914652241</v>
      </c>
    </row>
    <row r="207" spans="1:11" ht="12.75">
      <c r="A207" s="24">
        <v>9</v>
      </c>
      <c r="B207" s="14" t="s">
        <v>318</v>
      </c>
      <c r="C207" s="14" t="s">
        <v>114</v>
      </c>
      <c r="D207" s="14" t="s">
        <v>115</v>
      </c>
      <c r="E207" s="43" t="s">
        <v>116</v>
      </c>
      <c r="F207" s="14">
        <v>26</v>
      </c>
      <c r="G207" s="37">
        <v>35600</v>
      </c>
      <c r="H207" s="6">
        <v>0.3840277777777778</v>
      </c>
      <c r="I207" s="64" t="s">
        <v>316</v>
      </c>
      <c r="J207" s="11"/>
      <c r="K207" s="7">
        <v>3.017964071856288</v>
      </c>
    </row>
    <row r="208" spans="1:11" ht="12.75">
      <c r="A208" s="46"/>
      <c r="B208" s="54"/>
      <c r="C208" s="54"/>
      <c r="D208" s="54"/>
      <c r="E208" s="48"/>
      <c r="F208" s="47"/>
      <c r="G208" s="49"/>
      <c r="H208" s="50"/>
      <c r="I208" s="51"/>
      <c r="J208" s="52">
        <f>IF(I208&lt;&gt;"",I208-H208,"")</f>
      </c>
      <c r="K208" s="53">
        <f>IF(I208&lt;&gt;"",8.4/(J208*24),"")</f>
      </c>
    </row>
    <row r="209" spans="1:11" ht="12.75">
      <c r="A209" s="46"/>
      <c r="B209" s="54"/>
      <c r="C209" s="54"/>
      <c r="D209" s="54"/>
      <c r="E209" s="48"/>
      <c r="F209" s="47"/>
      <c r="G209" s="49"/>
      <c r="H209" s="55"/>
      <c r="I209" s="51"/>
      <c r="J209" s="52"/>
      <c r="K209" s="56"/>
    </row>
    <row r="210" spans="1:11" ht="12.75">
      <c r="A210" s="46"/>
      <c r="B210" s="54"/>
      <c r="C210" s="54"/>
      <c r="D210" s="54"/>
      <c r="E210" s="48"/>
      <c r="F210" s="47"/>
      <c r="G210" s="49"/>
      <c r="H210" s="55"/>
      <c r="I210" s="51"/>
      <c r="J210" s="52"/>
      <c r="K210" s="56"/>
    </row>
    <row r="211" spans="1:11" ht="12.75">
      <c r="A211" s="46"/>
      <c r="B211" s="54"/>
      <c r="C211" s="54"/>
      <c r="D211" s="54"/>
      <c r="E211" s="48"/>
      <c r="F211" s="47"/>
      <c r="G211" s="49"/>
      <c r="H211" s="55"/>
      <c r="I211" s="51"/>
      <c r="J211" s="52"/>
      <c r="K211" s="56"/>
    </row>
    <row r="212" spans="1:11" ht="12.75">
      <c r="A212" s="46"/>
      <c r="B212" s="54"/>
      <c r="C212" s="54"/>
      <c r="D212" s="54"/>
      <c r="E212" s="48"/>
      <c r="F212" s="47"/>
      <c r="G212" s="49"/>
      <c r="H212" s="55"/>
      <c r="I212" s="51"/>
      <c r="J212" s="52"/>
      <c r="K212" s="56"/>
    </row>
    <row r="213" spans="1:11" ht="12.75">
      <c r="A213" s="46"/>
      <c r="B213" s="54"/>
      <c r="C213" s="54"/>
      <c r="D213" s="54"/>
      <c r="E213" s="48"/>
      <c r="F213" s="47"/>
      <c r="G213" s="49"/>
      <c r="H213" s="55"/>
      <c r="I213" s="51"/>
      <c r="J213" s="52"/>
      <c r="K213" s="56"/>
    </row>
    <row r="214" spans="1:11" ht="12.75">
      <c r="A214" s="46"/>
      <c r="B214" s="54"/>
      <c r="C214" s="54"/>
      <c r="D214" s="54"/>
      <c r="E214" s="48"/>
      <c r="F214" s="47"/>
      <c r="G214" s="49"/>
      <c r="H214" s="55"/>
      <c r="I214" s="51"/>
      <c r="J214" s="52"/>
      <c r="K214" s="56"/>
    </row>
    <row r="215" spans="1:11" ht="12.75">
      <c r="A215" s="46"/>
      <c r="B215" s="54"/>
      <c r="C215" s="54"/>
      <c r="D215" s="54"/>
      <c r="E215" s="48"/>
      <c r="F215" s="47"/>
      <c r="G215" s="49"/>
      <c r="H215" s="55"/>
      <c r="I215" s="51"/>
      <c r="J215" s="52"/>
      <c r="K215" s="56"/>
    </row>
    <row r="216" spans="1:11" ht="12.75">
      <c r="A216" s="46"/>
      <c r="B216" s="54"/>
      <c r="C216" s="54"/>
      <c r="D216" s="54"/>
      <c r="E216" s="48"/>
      <c r="F216" s="47"/>
      <c r="G216" s="49"/>
      <c r="H216" s="55"/>
      <c r="I216" s="51"/>
      <c r="J216" s="52"/>
      <c r="K216" s="56"/>
    </row>
    <row r="217" spans="1:11" ht="12.75">
      <c r="A217" s="46"/>
      <c r="B217" s="54"/>
      <c r="C217" s="54"/>
      <c r="D217" s="54"/>
      <c r="E217" s="48"/>
      <c r="F217" s="47"/>
      <c r="G217" s="49"/>
      <c r="H217" s="55"/>
      <c r="I217" s="51"/>
      <c r="J217" s="52"/>
      <c r="K217" s="56"/>
    </row>
    <row r="218" spans="1:11" ht="12.75">
      <c r="A218" s="46"/>
      <c r="B218" s="54"/>
      <c r="C218" s="54"/>
      <c r="D218" s="54"/>
      <c r="E218" s="48"/>
      <c r="F218" s="47"/>
      <c r="G218" s="49"/>
      <c r="H218" s="55"/>
      <c r="I218" s="51"/>
      <c r="J218" s="52"/>
      <c r="K218" s="56"/>
    </row>
    <row r="219" spans="1:11" ht="12.75">
      <c r="A219" s="46"/>
      <c r="B219" s="54"/>
      <c r="C219" s="54"/>
      <c r="D219" s="54"/>
      <c r="E219" s="48"/>
      <c r="F219" s="47"/>
      <c r="G219" s="49"/>
      <c r="H219" s="55"/>
      <c r="I219" s="51"/>
      <c r="J219" s="52"/>
      <c r="K219" s="56"/>
    </row>
    <row r="220" spans="1:11" ht="12.75">
      <c r="A220" s="46"/>
      <c r="B220" s="54"/>
      <c r="C220" s="54"/>
      <c r="D220" s="54"/>
      <c r="E220" s="48"/>
      <c r="F220" s="47"/>
      <c r="G220" s="49"/>
      <c r="H220" s="55"/>
      <c r="I220" s="51"/>
      <c r="J220" s="52"/>
      <c r="K220" s="56"/>
    </row>
    <row r="221" spans="1:11" ht="12.75">
      <c r="A221" s="46"/>
      <c r="B221" s="54"/>
      <c r="C221" s="54"/>
      <c r="D221" s="54"/>
      <c r="E221" s="48"/>
      <c r="F221" s="47"/>
      <c r="G221" s="49"/>
      <c r="H221" s="55"/>
      <c r="I221" s="51"/>
      <c r="J221" s="52"/>
      <c r="K221" s="56"/>
    </row>
    <row r="222" spans="1:11" ht="12.75">
      <c r="A222" s="46"/>
      <c r="B222" s="54"/>
      <c r="C222" s="54"/>
      <c r="D222" s="54"/>
      <c r="E222" s="48"/>
      <c r="F222" s="47"/>
      <c r="G222" s="49"/>
      <c r="H222" s="55"/>
      <c r="I222" s="51"/>
      <c r="J222" s="52"/>
      <c r="K222" s="56"/>
    </row>
    <row r="223" spans="1:11" ht="12.75">
      <c r="A223" s="46"/>
      <c r="B223" s="54"/>
      <c r="C223" s="54"/>
      <c r="D223" s="54"/>
      <c r="E223" s="48"/>
      <c r="F223" s="47"/>
      <c r="G223" s="49"/>
      <c r="H223" s="55"/>
      <c r="I223" s="51"/>
      <c r="J223" s="52"/>
      <c r="K223" s="56"/>
    </row>
    <row r="224" spans="1:11" ht="12.75">
      <c r="A224" s="46"/>
      <c r="B224" s="54"/>
      <c r="C224" s="54"/>
      <c r="D224" s="54"/>
      <c r="E224" s="48"/>
      <c r="F224" s="47"/>
      <c r="G224" s="49"/>
      <c r="H224" s="55"/>
      <c r="I224" s="51"/>
      <c r="J224" s="52"/>
      <c r="K224" s="56"/>
    </row>
    <row r="225" spans="1:11" ht="12.75">
      <c r="A225" s="46"/>
      <c r="B225" s="54"/>
      <c r="C225" s="54"/>
      <c r="D225" s="54"/>
      <c r="E225" s="48"/>
      <c r="F225" s="47"/>
      <c r="G225" s="49"/>
      <c r="H225" s="55"/>
      <c r="I225" s="51"/>
      <c r="J225" s="52"/>
      <c r="K225" s="56"/>
    </row>
    <row r="226" spans="1:11" ht="12.75">
      <c r="A226" s="46"/>
      <c r="B226" s="54"/>
      <c r="C226" s="54"/>
      <c r="D226" s="54"/>
      <c r="E226" s="48"/>
      <c r="F226" s="47"/>
      <c r="G226" s="49"/>
      <c r="H226" s="55"/>
      <c r="I226" s="51"/>
      <c r="J226" s="52"/>
      <c r="K226" s="56"/>
    </row>
    <row r="227" spans="1:11" ht="12.75">
      <c r="A227" s="46"/>
      <c r="B227" s="54"/>
      <c r="C227" s="54"/>
      <c r="D227" s="54"/>
      <c r="E227" s="48"/>
      <c r="F227" s="47"/>
      <c r="G227" s="49"/>
      <c r="H227" s="55"/>
      <c r="I227" s="51"/>
      <c r="J227" s="52"/>
      <c r="K227" s="56"/>
    </row>
    <row r="228" spans="1:11" ht="12.75">
      <c r="A228" s="46"/>
      <c r="B228" s="54"/>
      <c r="C228" s="54"/>
      <c r="D228" s="54"/>
      <c r="E228" s="48"/>
      <c r="F228" s="47"/>
      <c r="G228" s="49"/>
      <c r="H228" s="55"/>
      <c r="I228" s="51"/>
      <c r="J228" s="52"/>
      <c r="K228" s="56"/>
    </row>
    <row r="229" spans="1:11" ht="12.75">
      <c r="A229" s="46"/>
      <c r="B229" s="54"/>
      <c r="C229" s="54"/>
      <c r="D229" s="54"/>
      <c r="E229" s="48"/>
      <c r="F229" s="47"/>
      <c r="G229" s="49"/>
      <c r="H229" s="55"/>
      <c r="I229" s="51"/>
      <c r="J229" s="52"/>
      <c r="K229" s="56"/>
    </row>
    <row r="230" spans="1:11" ht="12.75">
      <c r="A230" s="46"/>
      <c r="B230" s="54"/>
      <c r="C230" s="54"/>
      <c r="D230" s="54"/>
      <c r="E230" s="48"/>
      <c r="F230" s="47"/>
      <c r="G230" s="49"/>
      <c r="H230" s="55"/>
      <c r="I230" s="51"/>
      <c r="J230" s="52"/>
      <c r="K230" s="56"/>
    </row>
    <row r="231" spans="1:11" ht="12.75">
      <c r="A231" s="46"/>
      <c r="B231" s="54"/>
      <c r="C231" s="54"/>
      <c r="D231" s="54"/>
      <c r="E231" s="48"/>
      <c r="F231" s="47"/>
      <c r="G231" s="49"/>
      <c r="H231" s="55"/>
      <c r="I231" s="51"/>
      <c r="J231" s="52"/>
      <c r="K231" s="56"/>
    </row>
    <row r="232" spans="1:11" ht="12.75">
      <c r="A232" s="46"/>
      <c r="B232" s="54"/>
      <c r="C232" s="54"/>
      <c r="D232" s="54"/>
      <c r="E232" s="48"/>
      <c r="F232" s="47"/>
      <c r="G232" s="49"/>
      <c r="H232" s="55"/>
      <c r="I232" s="51"/>
      <c r="J232" s="52"/>
      <c r="K232" s="56"/>
    </row>
    <row r="233" spans="1:11" ht="12.75">
      <c r="A233" s="46"/>
      <c r="B233" s="54"/>
      <c r="C233" s="54"/>
      <c r="D233" s="54"/>
      <c r="E233" s="48"/>
      <c r="F233" s="47"/>
      <c r="G233" s="49"/>
      <c r="H233" s="55"/>
      <c r="I233" s="51"/>
      <c r="J233" s="52"/>
      <c r="K233" s="56"/>
    </row>
    <row r="234" spans="1:11" ht="12.75">
      <c r="A234" s="46"/>
      <c r="B234" s="54"/>
      <c r="C234" s="54"/>
      <c r="D234" s="54"/>
      <c r="E234" s="48"/>
      <c r="F234" s="47"/>
      <c r="G234" s="49"/>
      <c r="H234" s="55"/>
      <c r="I234" s="51"/>
      <c r="J234" s="52"/>
      <c r="K234" s="56"/>
    </row>
    <row r="235" spans="1:11" ht="12.75">
      <c r="A235" s="46"/>
      <c r="B235" s="54"/>
      <c r="C235" s="54"/>
      <c r="D235" s="54"/>
      <c r="E235" s="48"/>
      <c r="F235" s="47"/>
      <c r="G235" s="49"/>
      <c r="H235" s="55"/>
      <c r="I235" s="51"/>
      <c r="J235" s="52"/>
      <c r="K235" s="56"/>
    </row>
    <row r="236" spans="1:11" ht="12.75">
      <c r="A236" s="46"/>
      <c r="B236" s="54"/>
      <c r="C236" s="54"/>
      <c r="D236" s="54"/>
      <c r="E236" s="48"/>
      <c r="F236" s="47"/>
      <c r="G236" s="49"/>
      <c r="H236" s="55"/>
      <c r="I236" s="51"/>
      <c r="J236" s="52"/>
      <c r="K236" s="56"/>
    </row>
    <row r="237" spans="1:11" ht="12.75">
      <c r="A237" s="46"/>
      <c r="B237" s="54"/>
      <c r="C237" s="54"/>
      <c r="D237" s="54"/>
      <c r="E237" s="48"/>
      <c r="F237" s="47"/>
      <c r="G237" s="49"/>
      <c r="H237" s="55"/>
      <c r="I237" s="51"/>
      <c r="J237" s="52"/>
      <c r="K237" s="56"/>
    </row>
    <row r="238" spans="1:11" ht="12.75">
      <c r="A238" s="46"/>
      <c r="B238" s="54"/>
      <c r="C238" s="54"/>
      <c r="D238" s="54"/>
      <c r="E238" s="48"/>
      <c r="F238" s="47"/>
      <c r="G238" s="49"/>
      <c r="H238" s="55"/>
      <c r="I238" s="51"/>
      <c r="J238" s="52"/>
      <c r="K238" s="56"/>
    </row>
    <row r="239" spans="1:11" ht="12.75">
      <c r="A239" s="46"/>
      <c r="B239" s="54"/>
      <c r="C239" s="54"/>
      <c r="D239" s="54"/>
      <c r="E239" s="48"/>
      <c r="F239" s="47"/>
      <c r="G239" s="49"/>
      <c r="H239" s="55"/>
      <c r="I239" s="51"/>
      <c r="J239" s="52"/>
      <c r="K239" s="56"/>
    </row>
    <row r="240" spans="1:11" ht="12.75">
      <c r="A240" s="46"/>
      <c r="B240" s="54"/>
      <c r="C240" s="54"/>
      <c r="D240" s="54"/>
      <c r="E240" s="48"/>
      <c r="F240" s="47"/>
      <c r="G240" s="49"/>
      <c r="H240" s="55"/>
      <c r="I240" s="51"/>
      <c r="J240" s="52"/>
      <c r="K240" s="56"/>
    </row>
    <row r="241" spans="1:11" ht="12.75">
      <c r="A241" s="46"/>
      <c r="B241" s="54"/>
      <c r="C241" s="54"/>
      <c r="D241" s="54"/>
      <c r="E241" s="48"/>
      <c r="F241" s="47"/>
      <c r="G241" s="49"/>
      <c r="H241" s="55"/>
      <c r="I241" s="51"/>
      <c r="J241" s="52"/>
      <c r="K241" s="56"/>
    </row>
    <row r="242" spans="1:11" ht="12.75">
      <c r="A242" s="46"/>
      <c r="B242" s="54"/>
      <c r="C242" s="54"/>
      <c r="D242" s="54"/>
      <c r="E242" s="48"/>
      <c r="F242" s="47"/>
      <c r="G242" s="49"/>
      <c r="H242" s="55"/>
      <c r="I242" s="51"/>
      <c r="J242" s="52"/>
      <c r="K242" s="56"/>
    </row>
    <row r="243" spans="1:11" ht="12.75">
      <c r="A243" s="46"/>
      <c r="B243" s="54"/>
      <c r="C243" s="54"/>
      <c r="D243" s="54"/>
      <c r="E243" s="48"/>
      <c r="F243" s="47"/>
      <c r="G243" s="49"/>
      <c r="H243" s="55"/>
      <c r="I243" s="51"/>
      <c r="J243" s="52"/>
      <c r="K243" s="56"/>
    </row>
    <row r="244" spans="1:11" ht="12.75">
      <c r="A244" s="46"/>
      <c r="B244" s="54"/>
      <c r="C244" s="54"/>
      <c r="D244" s="54"/>
      <c r="E244" s="48"/>
      <c r="F244" s="47"/>
      <c r="G244" s="49"/>
      <c r="H244" s="55"/>
      <c r="I244" s="51"/>
      <c r="J244" s="52"/>
      <c r="K244" s="56"/>
    </row>
    <row r="245" spans="1:11" ht="12.75">
      <c r="A245" s="46"/>
      <c r="B245" s="54"/>
      <c r="C245" s="54"/>
      <c r="D245" s="54"/>
      <c r="E245" s="48"/>
      <c r="F245" s="47"/>
      <c r="G245" s="49"/>
      <c r="H245" s="55"/>
      <c r="I245" s="51"/>
      <c r="J245" s="52"/>
      <c r="K245" s="56"/>
    </row>
    <row r="246" spans="1:11" ht="12.75">
      <c r="A246" s="46"/>
      <c r="B246" s="54"/>
      <c r="C246" s="54"/>
      <c r="D246" s="54"/>
      <c r="E246" s="48"/>
      <c r="F246" s="47"/>
      <c r="G246" s="49"/>
      <c r="H246" s="55"/>
      <c r="I246" s="51"/>
      <c r="J246" s="52"/>
      <c r="K246" s="56"/>
    </row>
    <row r="247" spans="1:11" ht="12.75">
      <c r="A247" s="46"/>
      <c r="B247" s="54"/>
      <c r="C247" s="54"/>
      <c r="D247" s="54"/>
      <c r="E247" s="48"/>
      <c r="F247" s="47"/>
      <c r="G247" s="49"/>
      <c r="H247" s="55"/>
      <c r="I247" s="51"/>
      <c r="J247" s="52"/>
      <c r="K247" s="56"/>
    </row>
    <row r="248" spans="1:11" ht="12.75">
      <c r="A248" s="46"/>
      <c r="B248" s="54"/>
      <c r="C248" s="54"/>
      <c r="D248" s="54"/>
      <c r="E248" s="48"/>
      <c r="F248" s="47"/>
      <c r="G248" s="49"/>
      <c r="H248" s="55"/>
      <c r="I248" s="51"/>
      <c r="J248" s="52"/>
      <c r="K248" s="56"/>
    </row>
    <row r="249" spans="1:11" ht="12.75">
      <c r="A249" s="46"/>
      <c r="B249" s="54"/>
      <c r="C249" s="54"/>
      <c r="D249" s="54"/>
      <c r="E249" s="48"/>
      <c r="F249" s="47"/>
      <c r="G249" s="49"/>
      <c r="H249" s="55"/>
      <c r="I249" s="51"/>
      <c r="J249" s="52"/>
      <c r="K249" s="56"/>
    </row>
  </sheetData>
  <sheetProtection/>
  <mergeCells count="32">
    <mergeCell ref="A56:K56"/>
    <mergeCell ref="A57:K57"/>
    <mergeCell ref="A39:K39"/>
    <mergeCell ref="A4:K4"/>
    <mergeCell ref="A5:K5"/>
    <mergeCell ref="A40:K40"/>
    <mergeCell ref="A47:K47"/>
    <mergeCell ref="A48:K48"/>
    <mergeCell ref="A51:K51"/>
    <mergeCell ref="A52:K52"/>
    <mergeCell ref="A197:K197"/>
    <mergeCell ref="A167:K167"/>
    <mergeCell ref="A168:K168"/>
    <mergeCell ref="A172:K172"/>
    <mergeCell ref="A173:K173"/>
    <mergeCell ref="A189:K189"/>
    <mergeCell ref="A93:K93"/>
    <mergeCell ref="A94:K94"/>
    <mergeCell ref="A110:K110"/>
    <mergeCell ref="A111:K111"/>
    <mergeCell ref="A190:K190"/>
    <mergeCell ref="A196:K196"/>
    <mergeCell ref="A70:K70"/>
    <mergeCell ref="A71:K71"/>
    <mergeCell ref="A62:K62"/>
    <mergeCell ref="A63:K63"/>
    <mergeCell ref="A162:K162"/>
    <mergeCell ref="A163:K163"/>
    <mergeCell ref="A135:K135"/>
    <mergeCell ref="A136:K136"/>
    <mergeCell ref="A81:K81"/>
    <mergeCell ref="A82:K82"/>
  </mergeCells>
  <dataValidations count="4">
    <dataValidation type="list" allowBlank="1" showInputMessage="1" showErrorMessage="1" sqref="E8:E23 E2:E3 E164 E113:E116 E73:E80 E170:E171 E166 E6 E137 E50 E43 E96:E103 E147 E149:E156 E175:E177 E199:E200 E193:E195 E181:E188 E206:E222 E158:E161 E134 E109 E84:E92 E65:E69 E61 E54:E55 E45:E46 E33:E38">
      <formula1>"FSGT1 , FSGT2 , FSGT3 , FSGT4 ,FSGT5 , FSGT Fem , Autres Fédés (FFC, UFOLEP, TRIATHLON) , Autres Fédé Féminines , NL+40 , NL18/40 , NL-18, NL Féminines"</formula1>
    </dataValidation>
    <dataValidation type="list" allowBlank="1" showInputMessage="1" showErrorMessage="1" sqref="E223:E232">
      <formula1>"FSGT1 , FSGT2 , FSGT3 , FSGT4 ,FSGT5 , FSGT Fem , Autre Fédé (FFC, UFOLEP, TRIATHLON) , Autres Fédé Féminines , NL+40 , NL18/40 , NL-18, NL Féminines"</formula1>
    </dataValidation>
    <dataValidation type="list" allowBlank="1" showInputMessage="1" showErrorMessage="1" sqref="E233:E251">
      <formula1>"1 , 2 , 3 , 4 , FFC , FFC CADET , FFC MINIMES , FFC FEM , NL+40 , NL18/40 , NL-18, UFOLEP FEM, UFOLEP CADETS"</formula1>
    </dataValidation>
    <dataValidation type="list" allowBlank="1" showInputMessage="1" showErrorMessage="1" sqref="E42 E148">
      <formula1>"FSGT Cadets , Autres Fédés (FFC, UFOLEP, TRIATHLON) , Autres Fédé Féminines , NL+40 , NL18/40 , NL-18, NL Féminines"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  <rowBreaks count="9" manualBreakCount="9">
    <brk id="2" max="255" man="1"/>
    <brk id="38" max="255" man="1"/>
    <brk id="55" max="255" man="1"/>
    <brk id="80" max="255" man="1"/>
    <brk id="92" max="255" man="1"/>
    <brk id="109" max="255" man="1"/>
    <brk id="134" max="255" man="1"/>
    <brk id="161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tabColor rgb="FF00B050"/>
    <pageSetUpPr fitToPage="1"/>
  </sheetPr>
  <dimension ref="A1:P136"/>
  <sheetViews>
    <sheetView tabSelected="1" zoomScalePageLayoutView="0" workbookViewId="0" topLeftCell="A1">
      <pane ySplit="9" topLeftCell="A10" activePane="bottomLeft" state="frozen"/>
      <selection pane="topLeft" activeCell="E47" sqref="E47"/>
      <selection pane="bottomLeft" activeCell="A1" sqref="A1"/>
    </sheetView>
  </sheetViews>
  <sheetFormatPr defaultColWidth="11.421875" defaultRowHeight="12.75"/>
  <cols>
    <col min="1" max="1" width="5.140625" style="3" customWidth="1"/>
    <col min="2" max="2" width="18.140625" style="0" customWidth="1"/>
    <col min="3" max="3" width="14.8515625" style="0" bestFit="1" customWidth="1"/>
    <col min="4" max="4" width="21.00390625" style="0" bestFit="1" customWidth="1"/>
    <col min="5" max="5" width="35.421875" style="41" customWidth="1"/>
    <col min="6" max="6" width="3.8515625" style="15" customWidth="1"/>
    <col min="7" max="7" width="10.57421875" style="35" customWidth="1"/>
    <col min="8" max="8" width="8.140625" style="4" customWidth="1"/>
    <col min="9" max="9" width="8.28125" style="1" customWidth="1"/>
    <col min="10" max="10" width="7.140625" style="12" customWidth="1"/>
    <col min="11" max="11" width="5.57421875" style="2" bestFit="1" customWidth="1"/>
    <col min="12" max="15" width="5.57421875" style="0" hidden="1" customWidth="1"/>
    <col min="16" max="16" width="10.7109375" style="0" hidden="1" customWidth="1"/>
  </cols>
  <sheetData>
    <row r="1" spans="1:11" ht="12.75">
      <c r="A1"/>
      <c r="C1" s="23"/>
      <c r="E1" s="40"/>
      <c r="F1"/>
      <c r="G1" s="34"/>
      <c r="H1"/>
      <c r="I1"/>
      <c r="J1"/>
      <c r="K1"/>
    </row>
    <row r="2" spans="1:11" ht="12.75">
      <c r="A2"/>
      <c r="C2" s="23"/>
      <c r="E2" s="40"/>
      <c r="F2"/>
      <c r="G2" s="34"/>
      <c r="H2"/>
      <c r="I2"/>
      <c r="J2"/>
      <c r="K2"/>
    </row>
    <row r="3" spans="1:11" ht="21" customHeight="1">
      <c r="A3" s="70" t="s">
        <v>47</v>
      </c>
      <c r="B3" s="70"/>
      <c r="C3" s="70"/>
      <c r="D3" s="70"/>
      <c r="E3" s="70"/>
      <c r="F3" s="70"/>
      <c r="G3" s="70"/>
      <c r="H3" s="70"/>
      <c r="I3" s="71"/>
      <c r="J3" s="71"/>
      <c r="K3" s="71"/>
    </row>
    <row r="4" spans="1:11" ht="12.75">
      <c r="A4"/>
      <c r="C4" s="23"/>
      <c r="E4" s="40"/>
      <c r="F4"/>
      <c r="G4" s="34"/>
      <c r="H4"/>
      <c r="I4"/>
      <c r="J4"/>
      <c r="K4"/>
    </row>
    <row r="5" spans="1:11" ht="20.25">
      <c r="A5" s="68" t="str">
        <f>"Résultat Scratch ("&amp;COUNTA(B10:B727)&amp;" partants)"</f>
        <v>Résultat Scratch (127 partants)</v>
      </c>
      <c r="B5" s="68"/>
      <c r="C5" s="68"/>
      <c r="D5" s="68"/>
      <c r="E5" s="68"/>
      <c r="F5" s="68"/>
      <c r="G5" s="68"/>
      <c r="H5" s="68"/>
      <c r="I5" s="69"/>
      <c r="J5" s="69"/>
      <c r="K5" s="69"/>
    </row>
    <row r="6" spans="1:11" ht="20.25">
      <c r="A6" s="68"/>
      <c r="B6" s="68"/>
      <c r="C6" s="68"/>
      <c r="D6" s="68"/>
      <c r="E6" s="68"/>
      <c r="F6" s="68"/>
      <c r="G6" s="68"/>
      <c r="H6" s="68"/>
      <c r="I6" s="69"/>
      <c r="J6" s="69"/>
      <c r="K6" s="69"/>
    </row>
    <row r="7" ht="12.75">
      <c r="L7" s="45"/>
    </row>
    <row r="9" spans="1:15" s="33" customFormat="1" ht="51">
      <c r="A9" s="29" t="s">
        <v>0</v>
      </c>
      <c r="B9" s="29" t="s">
        <v>23</v>
      </c>
      <c r="C9" s="39" t="s">
        <v>24</v>
      </c>
      <c r="D9" s="30" t="s">
        <v>6</v>
      </c>
      <c r="E9" s="42" t="s">
        <v>19</v>
      </c>
      <c r="F9" s="29" t="s">
        <v>22</v>
      </c>
      <c r="G9" s="36" t="s">
        <v>21</v>
      </c>
      <c r="H9" s="31" t="s">
        <v>1</v>
      </c>
      <c r="I9" s="31" t="s">
        <v>2</v>
      </c>
      <c r="J9" s="31" t="s">
        <v>4</v>
      </c>
      <c r="K9" s="32" t="s">
        <v>3</v>
      </c>
      <c r="L9" s="33" t="s">
        <v>52</v>
      </c>
      <c r="M9" s="33" t="s">
        <v>48</v>
      </c>
      <c r="N9" s="33" t="s">
        <v>51</v>
      </c>
      <c r="O9" s="33" t="s">
        <v>50</v>
      </c>
    </row>
    <row r="10" spans="1:15" ht="12.75">
      <c r="A10" s="24">
        <v>1</v>
      </c>
      <c r="B10" s="5" t="s">
        <v>251</v>
      </c>
      <c r="C10" s="5" t="s">
        <v>252</v>
      </c>
      <c r="D10" s="5" t="s">
        <v>253</v>
      </c>
      <c r="E10" s="43" t="s">
        <v>57</v>
      </c>
      <c r="F10" s="14">
        <v>99</v>
      </c>
      <c r="G10" s="37">
        <v>34425</v>
      </c>
      <c r="H10" s="6">
        <v>0.45</v>
      </c>
      <c r="I10" s="8">
        <v>0.4642939814814815</v>
      </c>
      <c r="J10" s="11">
        <f aca="true" t="shared" si="0" ref="J10:J41">IF(I10&lt;&gt;"",I10-H10,"")</f>
        <v>0.014293981481481477</v>
      </c>
      <c r="K10" s="7">
        <f aca="true" t="shared" si="1" ref="K10:K41">IF(I10&lt;&gt;"",8.4/(J10*24),"")</f>
        <v>24.485829959514177</v>
      </c>
      <c r="L10">
        <f aca="true" t="shared" si="2" ref="L10:L41">RANK(J10,$J$10:$J$975,1)</f>
        <v>1</v>
      </c>
      <c r="M10">
        <f aca="true" t="shared" si="3" ref="M10:M41">COUNT($J$10:$J$955)</f>
        <v>125</v>
      </c>
      <c r="N10">
        <f aca="true" t="shared" si="4" ref="N10:N41">SUMPRODUCT(($E$10:$E$185=E10)*(J10&gt;$J$10:$J$185))+1</f>
        <v>1</v>
      </c>
      <c r="O10">
        <f aca="true" t="shared" si="5" ref="O10:O41">COUNTIF($E$10:$E$125,E10)</f>
        <v>28</v>
      </c>
    </row>
    <row r="11" spans="1:16" ht="12.75">
      <c r="A11" s="24">
        <v>2</v>
      </c>
      <c r="B11" s="5" t="s">
        <v>279</v>
      </c>
      <c r="C11" s="5" t="s">
        <v>280</v>
      </c>
      <c r="D11" s="5" t="s">
        <v>281</v>
      </c>
      <c r="E11" s="43" t="s">
        <v>57</v>
      </c>
      <c r="F11" s="14">
        <v>116</v>
      </c>
      <c r="G11" s="37">
        <v>28619</v>
      </c>
      <c r="H11" s="6">
        <v>0.4479166666666667</v>
      </c>
      <c r="I11" s="8">
        <v>0.4626273148148148</v>
      </c>
      <c r="J11" s="11">
        <f t="shared" si="0"/>
        <v>0.014710648148148098</v>
      </c>
      <c r="K11" s="7">
        <f t="shared" si="1"/>
        <v>23.792289535798666</v>
      </c>
      <c r="L11">
        <f t="shared" si="2"/>
        <v>2</v>
      </c>
      <c r="M11">
        <f t="shared" si="3"/>
        <v>125</v>
      </c>
      <c r="N11">
        <f t="shared" si="4"/>
        <v>2</v>
      </c>
      <c r="O11">
        <f t="shared" si="5"/>
        <v>28</v>
      </c>
      <c r="P11">
        <f>IF(J11=J10,"ex-aequo","")</f>
      </c>
    </row>
    <row r="12" spans="1:16" ht="12.75">
      <c r="A12" s="24">
        <v>3</v>
      </c>
      <c r="B12" s="5" t="s">
        <v>71</v>
      </c>
      <c r="C12" s="5" t="s">
        <v>237</v>
      </c>
      <c r="D12" s="5" t="s">
        <v>222</v>
      </c>
      <c r="E12" s="43" t="s">
        <v>238</v>
      </c>
      <c r="F12" s="14">
        <v>92</v>
      </c>
      <c r="G12" s="37">
        <v>36027</v>
      </c>
      <c r="H12" s="6">
        <v>0.4361111111111111</v>
      </c>
      <c r="I12" s="8">
        <v>0.45091435185185186</v>
      </c>
      <c r="J12" s="11">
        <f t="shared" si="0"/>
        <v>0.014803240740740742</v>
      </c>
      <c r="K12" s="7">
        <f t="shared" si="1"/>
        <v>23.64347146207975</v>
      </c>
      <c r="L12">
        <f t="shared" si="2"/>
        <v>3</v>
      </c>
      <c r="M12">
        <f t="shared" si="3"/>
        <v>125</v>
      </c>
      <c r="N12">
        <f t="shared" si="4"/>
        <v>1</v>
      </c>
      <c r="O12">
        <f t="shared" si="5"/>
        <v>4</v>
      </c>
      <c r="P12">
        <f aca="true" t="shared" si="6" ref="P12:P74">IF(J12=J11,"ex-aequo","")</f>
      </c>
    </row>
    <row r="13" spans="1:16" ht="12.75">
      <c r="A13" s="24">
        <v>4</v>
      </c>
      <c r="B13" s="14" t="s">
        <v>217</v>
      </c>
      <c r="C13" s="14" t="s">
        <v>218</v>
      </c>
      <c r="D13" s="14" t="s">
        <v>128</v>
      </c>
      <c r="E13" s="43" t="s">
        <v>57</v>
      </c>
      <c r="F13" s="14">
        <v>81</v>
      </c>
      <c r="G13" s="37">
        <v>32631</v>
      </c>
      <c r="H13" s="6">
        <v>0.45208333333333334</v>
      </c>
      <c r="I13" s="8">
        <v>0.4670949074074074</v>
      </c>
      <c r="J13" s="11">
        <f t="shared" si="0"/>
        <v>0.015011574074074052</v>
      </c>
      <c r="K13" s="7">
        <f t="shared" si="1"/>
        <v>23.31534309946033</v>
      </c>
      <c r="L13">
        <f t="shared" si="2"/>
        <v>4</v>
      </c>
      <c r="M13">
        <f t="shared" si="3"/>
        <v>125</v>
      </c>
      <c r="N13">
        <f t="shared" si="4"/>
        <v>3</v>
      </c>
      <c r="O13">
        <f t="shared" si="5"/>
        <v>28</v>
      </c>
      <c r="P13">
        <f t="shared" si="6"/>
      </c>
    </row>
    <row r="14" spans="1:16" ht="12.75">
      <c r="A14" s="24">
        <v>5</v>
      </c>
      <c r="B14" s="5" t="s">
        <v>271</v>
      </c>
      <c r="C14" s="5" t="s">
        <v>272</v>
      </c>
      <c r="D14" s="5" t="s">
        <v>140</v>
      </c>
      <c r="E14" s="43" t="s">
        <v>78</v>
      </c>
      <c r="F14" s="14">
        <v>109</v>
      </c>
      <c r="G14" s="37">
        <v>28570</v>
      </c>
      <c r="H14" s="6">
        <v>0.44131944444444443</v>
      </c>
      <c r="I14" s="8">
        <v>0.4563888888888889</v>
      </c>
      <c r="J14" s="11">
        <f t="shared" si="0"/>
        <v>0.015069444444444469</v>
      </c>
      <c r="K14" s="7">
        <f t="shared" si="1"/>
        <v>23.22580645161287</v>
      </c>
      <c r="L14">
        <f t="shared" si="2"/>
        <v>5</v>
      </c>
      <c r="M14">
        <f t="shared" si="3"/>
        <v>125</v>
      </c>
      <c r="N14">
        <f t="shared" si="4"/>
        <v>1</v>
      </c>
      <c r="O14">
        <f t="shared" si="5"/>
        <v>8</v>
      </c>
      <c r="P14">
        <f t="shared" si="6"/>
      </c>
    </row>
    <row r="15" spans="1:16" ht="12.75">
      <c r="A15" s="24" t="s">
        <v>312</v>
      </c>
      <c r="B15" s="14" t="s">
        <v>126</v>
      </c>
      <c r="C15" s="14" t="s">
        <v>127</v>
      </c>
      <c r="D15" s="14" t="s">
        <v>128</v>
      </c>
      <c r="E15" s="43" t="s">
        <v>57</v>
      </c>
      <c r="F15" s="14">
        <v>31</v>
      </c>
      <c r="G15" s="37">
        <v>27643</v>
      </c>
      <c r="H15" s="6">
        <v>0.4236111111111111</v>
      </c>
      <c r="I15" s="8">
        <v>0.4386921296296296</v>
      </c>
      <c r="J15" s="11">
        <f t="shared" si="0"/>
        <v>0.015081018518518507</v>
      </c>
      <c r="K15" s="7">
        <f t="shared" si="1"/>
        <v>23.20798158096702</v>
      </c>
      <c r="L15">
        <f t="shared" si="2"/>
        <v>6</v>
      </c>
      <c r="M15">
        <f t="shared" si="3"/>
        <v>125</v>
      </c>
      <c r="N15">
        <f t="shared" si="4"/>
        <v>4</v>
      </c>
      <c r="O15">
        <f t="shared" si="5"/>
        <v>28</v>
      </c>
      <c r="P15">
        <f t="shared" si="6"/>
      </c>
    </row>
    <row r="16" spans="1:16" ht="12.75">
      <c r="A16" s="24" t="s">
        <v>312</v>
      </c>
      <c r="B16" s="5" t="s">
        <v>262</v>
      </c>
      <c r="C16" s="5" t="s">
        <v>263</v>
      </c>
      <c r="D16" s="5" t="s">
        <v>264</v>
      </c>
      <c r="E16" s="43" t="s">
        <v>57</v>
      </c>
      <c r="F16" s="14">
        <v>104</v>
      </c>
      <c r="G16" s="37">
        <v>34793</v>
      </c>
      <c r="H16" s="6">
        <v>0.45625</v>
      </c>
      <c r="I16" s="8">
        <v>0.4713310185185185</v>
      </c>
      <c r="J16" s="11">
        <f t="shared" si="0"/>
        <v>0.015081018518518507</v>
      </c>
      <c r="K16" s="7">
        <f t="shared" si="1"/>
        <v>23.20798158096702</v>
      </c>
      <c r="L16">
        <f t="shared" si="2"/>
        <v>6</v>
      </c>
      <c r="M16">
        <f t="shared" si="3"/>
        <v>125</v>
      </c>
      <c r="N16">
        <f t="shared" si="4"/>
        <v>4</v>
      </c>
      <c r="O16">
        <f t="shared" si="5"/>
        <v>28</v>
      </c>
      <c r="P16" t="str">
        <f t="shared" si="6"/>
        <v>ex-aequo</v>
      </c>
    </row>
    <row r="17" spans="1:16" ht="12.75">
      <c r="A17" s="24">
        <v>8</v>
      </c>
      <c r="B17" s="14" t="s">
        <v>221</v>
      </c>
      <c r="C17" s="14" t="s">
        <v>137</v>
      </c>
      <c r="D17" s="14" t="s">
        <v>222</v>
      </c>
      <c r="E17" s="43" t="s">
        <v>57</v>
      </c>
      <c r="F17" s="14">
        <v>83</v>
      </c>
      <c r="G17" s="37">
        <v>34057</v>
      </c>
      <c r="H17" s="6">
        <v>0.44930555555555557</v>
      </c>
      <c r="I17" s="8">
        <v>0.4644791666666667</v>
      </c>
      <c r="J17" s="11">
        <f t="shared" si="0"/>
        <v>0.015173611111111152</v>
      </c>
      <c r="K17" s="7">
        <f t="shared" si="1"/>
        <v>23.066361556064013</v>
      </c>
      <c r="L17">
        <f t="shared" si="2"/>
        <v>8</v>
      </c>
      <c r="M17">
        <f t="shared" si="3"/>
        <v>125</v>
      </c>
      <c r="N17">
        <f t="shared" si="4"/>
        <v>6</v>
      </c>
      <c r="O17">
        <f t="shared" si="5"/>
        <v>28</v>
      </c>
      <c r="P17">
        <f t="shared" si="6"/>
      </c>
    </row>
    <row r="18" spans="1:16" ht="12.75">
      <c r="A18" s="24">
        <v>9</v>
      </c>
      <c r="B18" s="5" t="s">
        <v>260</v>
      </c>
      <c r="C18" s="5" t="s">
        <v>261</v>
      </c>
      <c r="D18" s="5" t="s">
        <v>254</v>
      </c>
      <c r="E18" s="43" t="s">
        <v>57</v>
      </c>
      <c r="F18" s="14">
        <v>103</v>
      </c>
      <c r="G18" s="37">
        <v>34549</v>
      </c>
      <c r="H18" s="6">
        <v>0.45416666666666666</v>
      </c>
      <c r="I18" s="8">
        <v>0.4694097222222222</v>
      </c>
      <c r="J18" s="11">
        <f t="shared" si="0"/>
        <v>0.015243055555555551</v>
      </c>
      <c r="K18" s="7">
        <f t="shared" si="1"/>
        <v>22.9612756264237</v>
      </c>
      <c r="L18">
        <f t="shared" si="2"/>
        <v>9</v>
      </c>
      <c r="M18">
        <f t="shared" si="3"/>
        <v>125</v>
      </c>
      <c r="N18">
        <f t="shared" si="4"/>
        <v>7</v>
      </c>
      <c r="O18">
        <f t="shared" si="5"/>
        <v>28</v>
      </c>
      <c r="P18">
        <f t="shared" si="6"/>
      </c>
    </row>
    <row r="19" spans="1:16" ht="12.75">
      <c r="A19" s="24">
        <v>10</v>
      </c>
      <c r="B19" s="14" t="s">
        <v>158</v>
      </c>
      <c r="C19" s="14" t="s">
        <v>159</v>
      </c>
      <c r="D19" s="14" t="s">
        <v>97</v>
      </c>
      <c r="E19" s="43" t="s">
        <v>57</v>
      </c>
      <c r="F19" s="14">
        <v>47</v>
      </c>
      <c r="G19" s="37">
        <v>27316</v>
      </c>
      <c r="H19" s="6">
        <v>0.4291666666666667</v>
      </c>
      <c r="I19" s="8">
        <v>0.4444560185185185</v>
      </c>
      <c r="J19" s="11">
        <f t="shared" si="0"/>
        <v>0.015289351851851818</v>
      </c>
      <c r="K19" s="7">
        <f t="shared" si="1"/>
        <v>22.891748675246077</v>
      </c>
      <c r="L19">
        <f t="shared" si="2"/>
        <v>10</v>
      </c>
      <c r="M19">
        <f t="shared" si="3"/>
        <v>125</v>
      </c>
      <c r="N19">
        <f t="shared" si="4"/>
        <v>8</v>
      </c>
      <c r="O19">
        <f t="shared" si="5"/>
        <v>28</v>
      </c>
      <c r="P19">
        <f t="shared" si="6"/>
      </c>
    </row>
    <row r="20" spans="1:16" ht="12.75">
      <c r="A20" s="24">
        <v>11</v>
      </c>
      <c r="B20" s="14" t="s">
        <v>117</v>
      </c>
      <c r="C20" s="14" t="s">
        <v>118</v>
      </c>
      <c r="D20" s="14" t="s">
        <v>119</v>
      </c>
      <c r="E20" s="43" t="s">
        <v>57</v>
      </c>
      <c r="F20" s="14">
        <v>27</v>
      </c>
      <c r="G20" s="37">
        <v>28396</v>
      </c>
      <c r="H20" s="6">
        <v>0.3847222222222222</v>
      </c>
      <c r="I20" s="8">
        <v>0.40003472222222225</v>
      </c>
      <c r="J20" s="11">
        <f t="shared" si="0"/>
        <v>0.015312500000000062</v>
      </c>
      <c r="K20" s="7">
        <f t="shared" si="1"/>
        <v>22.857142857142765</v>
      </c>
      <c r="L20">
        <f t="shared" si="2"/>
        <v>11</v>
      </c>
      <c r="M20">
        <f t="shared" si="3"/>
        <v>125</v>
      </c>
      <c r="N20">
        <f t="shared" si="4"/>
        <v>9</v>
      </c>
      <c r="O20">
        <f t="shared" si="5"/>
        <v>28</v>
      </c>
      <c r="P20">
        <f t="shared" si="6"/>
      </c>
    </row>
    <row r="21" spans="1:16" ht="12.75">
      <c r="A21" s="24">
        <v>12</v>
      </c>
      <c r="B21" s="5" t="s">
        <v>255</v>
      </c>
      <c r="C21" s="5" t="s">
        <v>256</v>
      </c>
      <c r="D21" s="5" t="s">
        <v>254</v>
      </c>
      <c r="E21" s="43" t="s">
        <v>57</v>
      </c>
      <c r="F21" s="14">
        <v>101</v>
      </c>
      <c r="G21" s="37">
        <v>35250</v>
      </c>
      <c r="H21" s="6">
        <v>0.45555555555555555</v>
      </c>
      <c r="I21" s="8">
        <v>0.4711574074074074</v>
      </c>
      <c r="J21" s="11">
        <f t="shared" si="0"/>
        <v>0.015601851851851867</v>
      </c>
      <c r="K21" s="7">
        <f t="shared" si="1"/>
        <v>22.433234421364965</v>
      </c>
      <c r="L21">
        <f t="shared" si="2"/>
        <v>12</v>
      </c>
      <c r="M21">
        <f t="shared" si="3"/>
        <v>125</v>
      </c>
      <c r="N21">
        <f t="shared" si="4"/>
        <v>10</v>
      </c>
      <c r="O21">
        <f t="shared" si="5"/>
        <v>28</v>
      </c>
      <c r="P21">
        <f t="shared" si="6"/>
      </c>
    </row>
    <row r="22" spans="1:16" ht="12.75">
      <c r="A22" s="24">
        <v>13</v>
      </c>
      <c r="B22" s="14" t="s">
        <v>178</v>
      </c>
      <c r="C22" s="14" t="s">
        <v>179</v>
      </c>
      <c r="D22" s="14" t="s">
        <v>101</v>
      </c>
      <c r="E22" s="43" t="s">
        <v>78</v>
      </c>
      <c r="F22" s="14">
        <v>56</v>
      </c>
      <c r="G22" s="37">
        <v>26562</v>
      </c>
      <c r="H22" s="6">
        <v>0.43194444444444446</v>
      </c>
      <c r="I22" s="8">
        <v>0.44787037037037036</v>
      </c>
      <c r="J22" s="11">
        <f t="shared" si="0"/>
        <v>0.0159259259259259</v>
      </c>
      <c r="K22" s="7">
        <f t="shared" si="1"/>
        <v>21.97674418604655</v>
      </c>
      <c r="L22">
        <f t="shared" si="2"/>
        <v>13</v>
      </c>
      <c r="M22">
        <f t="shared" si="3"/>
        <v>125</v>
      </c>
      <c r="N22">
        <f t="shared" si="4"/>
        <v>2</v>
      </c>
      <c r="O22">
        <f t="shared" si="5"/>
        <v>8</v>
      </c>
      <c r="P22">
        <f t="shared" si="6"/>
      </c>
    </row>
    <row r="23" spans="1:16" ht="12.75">
      <c r="A23" s="24">
        <v>14</v>
      </c>
      <c r="B23" s="5" t="s">
        <v>277</v>
      </c>
      <c r="C23" s="5" t="s">
        <v>278</v>
      </c>
      <c r="D23" s="5" t="s">
        <v>63</v>
      </c>
      <c r="E23" s="43" t="s">
        <v>81</v>
      </c>
      <c r="F23" s="14">
        <v>114</v>
      </c>
      <c r="G23" s="37">
        <v>35879</v>
      </c>
      <c r="H23" s="6">
        <v>0.45590277777777777</v>
      </c>
      <c r="I23" s="8">
        <v>0.4719675925925926</v>
      </c>
      <c r="J23" s="11">
        <f t="shared" si="0"/>
        <v>0.01606481481481481</v>
      </c>
      <c r="K23" s="7">
        <f t="shared" si="1"/>
        <v>21.78674351585015</v>
      </c>
      <c r="L23">
        <f t="shared" si="2"/>
        <v>14</v>
      </c>
      <c r="M23">
        <f t="shared" si="3"/>
        <v>125</v>
      </c>
      <c r="N23">
        <f t="shared" si="4"/>
        <v>1</v>
      </c>
      <c r="O23">
        <f t="shared" si="5"/>
        <v>13</v>
      </c>
      <c r="P23">
        <f t="shared" si="6"/>
      </c>
    </row>
    <row r="24" spans="1:16" ht="12.75">
      <c r="A24" s="24">
        <v>15</v>
      </c>
      <c r="B24" s="5" t="s">
        <v>290</v>
      </c>
      <c r="C24" s="5" t="s">
        <v>291</v>
      </c>
      <c r="D24" s="5" t="s">
        <v>72</v>
      </c>
      <c r="E24" s="43" t="s">
        <v>78</v>
      </c>
      <c r="F24" s="14">
        <v>122</v>
      </c>
      <c r="G24" s="37">
        <v>28725</v>
      </c>
      <c r="H24" s="6">
        <v>0.434375</v>
      </c>
      <c r="I24" s="8">
        <v>0.45045138888888886</v>
      </c>
      <c r="J24" s="11">
        <f t="shared" si="0"/>
        <v>0.01607638888888885</v>
      </c>
      <c r="K24" s="7">
        <f t="shared" si="1"/>
        <v>21.77105831533483</v>
      </c>
      <c r="L24">
        <f t="shared" si="2"/>
        <v>15</v>
      </c>
      <c r="M24">
        <f t="shared" si="3"/>
        <v>125</v>
      </c>
      <c r="N24">
        <f t="shared" si="4"/>
        <v>3</v>
      </c>
      <c r="O24">
        <f t="shared" si="5"/>
        <v>8</v>
      </c>
      <c r="P24">
        <f t="shared" si="6"/>
      </c>
    </row>
    <row r="25" spans="1:16" ht="12.75">
      <c r="A25" s="24">
        <v>16</v>
      </c>
      <c r="B25" s="14" t="s">
        <v>102</v>
      </c>
      <c r="C25" s="14" t="s">
        <v>85</v>
      </c>
      <c r="D25" s="14" t="s">
        <v>97</v>
      </c>
      <c r="E25" s="43" t="s">
        <v>78</v>
      </c>
      <c r="F25" s="14">
        <v>19</v>
      </c>
      <c r="G25" s="37">
        <v>26399</v>
      </c>
      <c r="H25" s="6">
        <v>0.40625</v>
      </c>
      <c r="I25" s="8">
        <v>0.42258101851851854</v>
      </c>
      <c r="J25" s="11">
        <f t="shared" si="0"/>
        <v>0.016331018518518536</v>
      </c>
      <c r="K25" s="7">
        <f t="shared" si="1"/>
        <v>21.431608788093527</v>
      </c>
      <c r="L25">
        <f t="shared" si="2"/>
        <v>16</v>
      </c>
      <c r="M25">
        <f t="shared" si="3"/>
        <v>125</v>
      </c>
      <c r="N25">
        <f t="shared" si="4"/>
        <v>4</v>
      </c>
      <c r="O25">
        <f t="shared" si="5"/>
        <v>8</v>
      </c>
      <c r="P25">
        <f t="shared" si="6"/>
      </c>
    </row>
    <row r="26" spans="1:16" ht="12.75">
      <c r="A26" s="24">
        <v>17</v>
      </c>
      <c r="B26" s="5" t="s">
        <v>262</v>
      </c>
      <c r="C26" s="5" t="s">
        <v>157</v>
      </c>
      <c r="D26" s="5" t="s">
        <v>264</v>
      </c>
      <c r="E26" s="43" t="s">
        <v>57</v>
      </c>
      <c r="F26" s="14">
        <v>105</v>
      </c>
      <c r="G26" s="37">
        <v>23097</v>
      </c>
      <c r="H26" s="6">
        <v>0.4576388888888889</v>
      </c>
      <c r="I26" s="8">
        <v>0.4739814814814815</v>
      </c>
      <c r="J26" s="11">
        <f t="shared" si="0"/>
        <v>0.01634259259259263</v>
      </c>
      <c r="K26" s="7">
        <f t="shared" si="1"/>
        <v>21.416430594900802</v>
      </c>
      <c r="L26">
        <f t="shared" si="2"/>
        <v>17</v>
      </c>
      <c r="M26">
        <f t="shared" si="3"/>
        <v>125</v>
      </c>
      <c r="N26">
        <f t="shared" si="4"/>
        <v>11</v>
      </c>
      <c r="O26">
        <f t="shared" si="5"/>
        <v>28</v>
      </c>
      <c r="P26">
        <f t="shared" si="6"/>
      </c>
    </row>
    <row r="27" spans="1:16" ht="12.75">
      <c r="A27" s="24">
        <v>18</v>
      </c>
      <c r="B27" s="14" t="s">
        <v>111</v>
      </c>
      <c r="C27" s="14" t="s">
        <v>113</v>
      </c>
      <c r="D27" s="14" t="s">
        <v>110</v>
      </c>
      <c r="E27" s="43" t="s">
        <v>57</v>
      </c>
      <c r="F27" s="14">
        <v>25</v>
      </c>
      <c r="G27" s="37">
        <v>27935</v>
      </c>
      <c r="H27" s="6">
        <v>0.3819444444444444</v>
      </c>
      <c r="I27" s="8">
        <v>0.39868055555555554</v>
      </c>
      <c r="J27" s="11">
        <f t="shared" si="0"/>
        <v>0.01673611111111112</v>
      </c>
      <c r="K27" s="7">
        <f t="shared" si="1"/>
        <v>20.912863070539412</v>
      </c>
      <c r="L27">
        <f t="shared" si="2"/>
        <v>18</v>
      </c>
      <c r="M27">
        <f t="shared" si="3"/>
        <v>125</v>
      </c>
      <c r="N27">
        <f t="shared" si="4"/>
        <v>12</v>
      </c>
      <c r="O27">
        <f t="shared" si="5"/>
        <v>28</v>
      </c>
      <c r="P27">
        <f t="shared" si="6"/>
      </c>
    </row>
    <row r="28" spans="1:16" ht="12.75">
      <c r="A28" s="24">
        <v>19</v>
      </c>
      <c r="B28" s="14" t="s">
        <v>122</v>
      </c>
      <c r="C28" s="14" t="s">
        <v>123</v>
      </c>
      <c r="D28" s="14" t="s">
        <v>110</v>
      </c>
      <c r="E28" s="43" t="s">
        <v>57</v>
      </c>
      <c r="F28" s="14">
        <v>29</v>
      </c>
      <c r="G28" s="37">
        <v>25445</v>
      </c>
      <c r="H28" s="6">
        <v>0.4069444444444445</v>
      </c>
      <c r="I28" s="8">
        <v>0.4237268518518518</v>
      </c>
      <c r="J28" s="11">
        <f t="shared" si="0"/>
        <v>0.01678240740740733</v>
      </c>
      <c r="K28" s="7">
        <f t="shared" si="1"/>
        <v>20.855172413793202</v>
      </c>
      <c r="L28">
        <f t="shared" si="2"/>
        <v>19</v>
      </c>
      <c r="M28">
        <f t="shared" si="3"/>
        <v>125</v>
      </c>
      <c r="N28">
        <f t="shared" si="4"/>
        <v>13</v>
      </c>
      <c r="O28">
        <f t="shared" si="5"/>
        <v>28</v>
      </c>
      <c r="P28">
        <f t="shared" si="6"/>
      </c>
    </row>
    <row r="29" spans="1:16" ht="12.75">
      <c r="A29" s="24">
        <v>20</v>
      </c>
      <c r="B29" s="14" t="s">
        <v>99</v>
      </c>
      <c r="C29" s="14" t="s">
        <v>100</v>
      </c>
      <c r="D29" s="14" t="s">
        <v>101</v>
      </c>
      <c r="E29" s="43" t="s">
        <v>81</v>
      </c>
      <c r="F29" s="14">
        <v>18</v>
      </c>
      <c r="G29" s="37">
        <v>29369</v>
      </c>
      <c r="H29" s="6">
        <v>0.40347222222222223</v>
      </c>
      <c r="I29" s="8">
        <v>0.42037037037037034</v>
      </c>
      <c r="J29" s="11">
        <f t="shared" si="0"/>
        <v>0.016898148148148107</v>
      </c>
      <c r="K29" s="7">
        <f t="shared" si="1"/>
        <v>20.71232876712334</v>
      </c>
      <c r="L29">
        <f t="shared" si="2"/>
        <v>20</v>
      </c>
      <c r="M29">
        <f t="shared" si="3"/>
        <v>125</v>
      </c>
      <c r="N29">
        <f t="shared" si="4"/>
        <v>2</v>
      </c>
      <c r="O29">
        <f t="shared" si="5"/>
        <v>13</v>
      </c>
      <c r="P29">
        <f t="shared" si="6"/>
      </c>
    </row>
    <row r="30" spans="1:16" ht="12.75">
      <c r="A30" s="24">
        <v>21</v>
      </c>
      <c r="B30" s="5" t="s">
        <v>236</v>
      </c>
      <c r="C30" s="5" t="s">
        <v>85</v>
      </c>
      <c r="D30" s="5" t="s">
        <v>186</v>
      </c>
      <c r="E30" s="43" t="s">
        <v>116</v>
      </c>
      <c r="F30" s="14">
        <v>91</v>
      </c>
      <c r="G30" s="37">
        <v>30537</v>
      </c>
      <c r="H30" s="6">
        <v>0.4472222222222222</v>
      </c>
      <c r="I30" s="25">
        <v>0.4641782407407407</v>
      </c>
      <c r="J30" s="11">
        <f t="shared" si="0"/>
        <v>0.016956018518518523</v>
      </c>
      <c r="K30" s="7">
        <f t="shared" si="1"/>
        <v>20.641638225255967</v>
      </c>
      <c r="L30">
        <f t="shared" si="2"/>
        <v>21</v>
      </c>
      <c r="M30">
        <f t="shared" si="3"/>
        <v>125</v>
      </c>
      <c r="N30">
        <f t="shared" si="4"/>
        <v>2</v>
      </c>
      <c r="O30">
        <f t="shared" si="5"/>
        <v>8</v>
      </c>
      <c r="P30">
        <f t="shared" si="6"/>
      </c>
    </row>
    <row r="31" spans="1:16" ht="12.75">
      <c r="A31" s="24">
        <v>22</v>
      </c>
      <c r="B31" s="5" t="s">
        <v>302</v>
      </c>
      <c r="C31" s="5" t="s">
        <v>130</v>
      </c>
      <c r="D31" s="5" t="s">
        <v>303</v>
      </c>
      <c r="E31" s="43" t="s">
        <v>57</v>
      </c>
      <c r="F31" s="14">
        <v>127</v>
      </c>
      <c r="G31" s="37">
        <v>24765</v>
      </c>
      <c r="H31" s="6">
        <v>0.45659722222222227</v>
      </c>
      <c r="I31" s="8">
        <v>0.47357638888888887</v>
      </c>
      <c r="J31" s="11">
        <f t="shared" si="0"/>
        <v>0.0169791666666666</v>
      </c>
      <c r="K31" s="7">
        <f t="shared" si="1"/>
        <v>20.613496932515417</v>
      </c>
      <c r="L31">
        <f t="shared" si="2"/>
        <v>22</v>
      </c>
      <c r="M31">
        <f t="shared" si="3"/>
        <v>125</v>
      </c>
      <c r="N31">
        <f t="shared" si="4"/>
        <v>14</v>
      </c>
      <c r="O31">
        <f t="shared" si="5"/>
        <v>28</v>
      </c>
      <c r="P31">
        <f t="shared" si="6"/>
      </c>
    </row>
    <row r="32" spans="1:16" ht="12.75">
      <c r="A32" s="24">
        <v>23</v>
      </c>
      <c r="B32" s="5" t="s">
        <v>239</v>
      </c>
      <c r="C32" s="5" t="s">
        <v>240</v>
      </c>
      <c r="D32" s="5" t="s">
        <v>241</v>
      </c>
      <c r="E32" s="43" t="s">
        <v>81</v>
      </c>
      <c r="F32" s="14">
        <v>93</v>
      </c>
      <c r="G32" s="37">
        <v>26930</v>
      </c>
      <c r="H32" s="6">
        <v>0.44375000000000003</v>
      </c>
      <c r="I32" s="8">
        <v>0.46087962962962964</v>
      </c>
      <c r="J32" s="11">
        <f t="shared" si="0"/>
        <v>0.017129629629629606</v>
      </c>
      <c r="K32" s="7">
        <f t="shared" si="1"/>
        <v>20.43243243243246</v>
      </c>
      <c r="L32">
        <f t="shared" si="2"/>
        <v>23</v>
      </c>
      <c r="M32">
        <f t="shared" si="3"/>
        <v>125</v>
      </c>
      <c r="N32">
        <f t="shared" si="4"/>
        <v>3</v>
      </c>
      <c r="O32">
        <f t="shared" si="5"/>
        <v>13</v>
      </c>
      <c r="P32">
        <f t="shared" si="6"/>
      </c>
    </row>
    <row r="33" spans="1:16" ht="12.75">
      <c r="A33" s="24">
        <v>24</v>
      </c>
      <c r="B33" s="5" t="s">
        <v>233</v>
      </c>
      <c r="C33" s="5" t="s">
        <v>234</v>
      </c>
      <c r="D33" s="5" t="s">
        <v>69</v>
      </c>
      <c r="E33" s="43" t="s">
        <v>78</v>
      </c>
      <c r="F33" s="14">
        <v>89</v>
      </c>
      <c r="G33" s="37">
        <v>26240</v>
      </c>
      <c r="H33" s="6">
        <v>0.4527777777777778</v>
      </c>
      <c r="I33" s="8">
        <v>0.4699189814814815</v>
      </c>
      <c r="J33" s="11">
        <f t="shared" si="0"/>
        <v>0.0171412037037037</v>
      </c>
      <c r="K33" s="7">
        <f t="shared" si="1"/>
        <v>20.418636056718437</v>
      </c>
      <c r="L33">
        <f t="shared" si="2"/>
        <v>24</v>
      </c>
      <c r="M33">
        <f t="shared" si="3"/>
        <v>125</v>
      </c>
      <c r="N33">
        <f t="shared" si="4"/>
        <v>5</v>
      </c>
      <c r="O33">
        <f t="shared" si="5"/>
        <v>8</v>
      </c>
      <c r="P33">
        <f t="shared" si="6"/>
      </c>
    </row>
    <row r="34" spans="1:16" ht="12.75">
      <c r="A34" s="24">
        <v>25</v>
      </c>
      <c r="B34" s="14" t="s">
        <v>139</v>
      </c>
      <c r="C34" s="14" t="s">
        <v>123</v>
      </c>
      <c r="D34" s="14" t="s">
        <v>140</v>
      </c>
      <c r="E34" s="43" t="s">
        <v>81</v>
      </c>
      <c r="F34" s="14">
        <v>37</v>
      </c>
      <c r="G34" s="37">
        <v>26203</v>
      </c>
      <c r="H34" s="6">
        <v>0.3763888888888889</v>
      </c>
      <c r="I34" s="8">
        <v>0.3935532407407407</v>
      </c>
      <c r="J34" s="11">
        <f t="shared" si="0"/>
        <v>0.017164351851851833</v>
      </c>
      <c r="K34" s="7">
        <f t="shared" si="1"/>
        <v>20.39109912339854</v>
      </c>
      <c r="L34">
        <f t="shared" si="2"/>
        <v>25</v>
      </c>
      <c r="M34">
        <f t="shared" si="3"/>
        <v>125</v>
      </c>
      <c r="N34">
        <f t="shared" si="4"/>
        <v>4</v>
      </c>
      <c r="O34">
        <f t="shared" si="5"/>
        <v>13</v>
      </c>
      <c r="P34">
        <f t="shared" si="6"/>
      </c>
    </row>
    <row r="35" spans="1:16" ht="12.75">
      <c r="A35" s="24">
        <v>26</v>
      </c>
      <c r="B35" s="5" t="s">
        <v>124</v>
      </c>
      <c r="C35" s="5" t="s">
        <v>150</v>
      </c>
      <c r="D35" s="5" t="s">
        <v>63</v>
      </c>
      <c r="E35" s="43" t="s">
        <v>81</v>
      </c>
      <c r="F35" s="14">
        <v>94</v>
      </c>
      <c r="G35" s="37">
        <v>26968</v>
      </c>
      <c r="H35" s="6">
        <v>0.4451388888888889</v>
      </c>
      <c r="I35" s="8">
        <v>0.462337962962963</v>
      </c>
      <c r="J35" s="11">
        <f t="shared" si="0"/>
        <v>0.01719907407407406</v>
      </c>
      <c r="K35" s="7">
        <f t="shared" si="1"/>
        <v>20.349932705249007</v>
      </c>
      <c r="L35">
        <f t="shared" si="2"/>
        <v>26</v>
      </c>
      <c r="M35">
        <f t="shared" si="3"/>
        <v>125</v>
      </c>
      <c r="N35">
        <f t="shared" si="4"/>
        <v>5</v>
      </c>
      <c r="O35">
        <f t="shared" si="5"/>
        <v>13</v>
      </c>
      <c r="P35">
        <f t="shared" si="6"/>
      </c>
    </row>
    <row r="36" spans="1:16" ht="12.75">
      <c r="A36" s="24">
        <v>27</v>
      </c>
      <c r="B36" s="5" t="s">
        <v>282</v>
      </c>
      <c r="C36" s="5" t="s">
        <v>256</v>
      </c>
      <c r="D36" s="5" t="s">
        <v>97</v>
      </c>
      <c r="E36" s="43" t="s">
        <v>238</v>
      </c>
      <c r="F36" s="14">
        <v>117</v>
      </c>
      <c r="G36" s="37">
        <v>36165</v>
      </c>
      <c r="H36" s="6">
        <v>0.4524305555555555</v>
      </c>
      <c r="I36" s="8">
        <v>0.46965277777777775</v>
      </c>
      <c r="J36" s="11">
        <f t="shared" si="0"/>
        <v>0.01722222222222225</v>
      </c>
      <c r="K36" s="7">
        <f t="shared" si="1"/>
        <v>20.32258064516126</v>
      </c>
      <c r="L36">
        <f t="shared" si="2"/>
        <v>27</v>
      </c>
      <c r="M36">
        <f t="shared" si="3"/>
        <v>125</v>
      </c>
      <c r="N36">
        <f t="shared" si="4"/>
        <v>2</v>
      </c>
      <c r="O36">
        <f t="shared" si="5"/>
        <v>4</v>
      </c>
      <c r="P36">
        <f t="shared" si="6"/>
      </c>
    </row>
    <row r="37" spans="1:16" ht="12.75">
      <c r="A37" s="24">
        <v>28</v>
      </c>
      <c r="B37" s="14" t="s">
        <v>91</v>
      </c>
      <c r="C37" s="14" t="s">
        <v>92</v>
      </c>
      <c r="D37" s="14" t="s">
        <v>93</v>
      </c>
      <c r="E37" s="43" t="s">
        <v>66</v>
      </c>
      <c r="F37" s="14">
        <v>16</v>
      </c>
      <c r="G37" s="37">
        <v>21278</v>
      </c>
      <c r="H37" s="6">
        <v>0.4284722222222222</v>
      </c>
      <c r="I37" s="8">
        <v>0.4457638888888889</v>
      </c>
      <c r="J37" s="11">
        <f t="shared" si="0"/>
        <v>0.017291666666666705</v>
      </c>
      <c r="K37" s="7">
        <f t="shared" si="1"/>
        <v>20.240963855421644</v>
      </c>
      <c r="L37">
        <f t="shared" si="2"/>
        <v>28</v>
      </c>
      <c r="M37">
        <f t="shared" si="3"/>
        <v>125</v>
      </c>
      <c r="N37">
        <f t="shared" si="4"/>
        <v>1</v>
      </c>
      <c r="O37">
        <f t="shared" si="5"/>
        <v>21</v>
      </c>
      <c r="P37">
        <f t="shared" si="6"/>
      </c>
    </row>
    <row r="38" spans="1:16" ht="12.75">
      <c r="A38" s="24">
        <v>29</v>
      </c>
      <c r="B38" s="14" t="s">
        <v>168</v>
      </c>
      <c r="C38" s="14" t="s">
        <v>122</v>
      </c>
      <c r="D38" s="14" t="s">
        <v>169</v>
      </c>
      <c r="E38" s="43" t="s">
        <v>57</v>
      </c>
      <c r="F38" s="14">
        <v>51</v>
      </c>
      <c r="G38" s="37">
        <v>29487</v>
      </c>
      <c r="H38" s="6">
        <v>0.4298611111111111</v>
      </c>
      <c r="I38" s="8">
        <v>0.4471875</v>
      </c>
      <c r="J38" s="11">
        <f t="shared" si="0"/>
        <v>0.017326388888888933</v>
      </c>
      <c r="K38" s="7">
        <f t="shared" si="1"/>
        <v>20.200400801603156</v>
      </c>
      <c r="L38">
        <f t="shared" si="2"/>
        <v>29</v>
      </c>
      <c r="M38">
        <f t="shared" si="3"/>
        <v>125</v>
      </c>
      <c r="N38">
        <f t="shared" si="4"/>
        <v>15</v>
      </c>
      <c r="O38">
        <f t="shared" si="5"/>
        <v>28</v>
      </c>
      <c r="P38">
        <f t="shared" si="6"/>
      </c>
    </row>
    <row r="39" spans="1:16" ht="12.75">
      <c r="A39" s="24">
        <v>30</v>
      </c>
      <c r="B39" s="5" t="s">
        <v>274</v>
      </c>
      <c r="C39" s="5" t="s">
        <v>85</v>
      </c>
      <c r="D39" s="5" t="s">
        <v>63</v>
      </c>
      <c r="E39" s="43" t="s">
        <v>66</v>
      </c>
      <c r="F39" s="14">
        <v>111</v>
      </c>
      <c r="G39" s="37">
        <v>36171</v>
      </c>
      <c r="H39" s="6">
        <v>0.4538194444444445</v>
      </c>
      <c r="I39" s="8">
        <v>0.4711574074074074</v>
      </c>
      <c r="J39" s="11">
        <f t="shared" si="0"/>
        <v>0.017337962962962916</v>
      </c>
      <c r="K39" s="7">
        <f t="shared" si="1"/>
        <v>20.18691588785052</v>
      </c>
      <c r="L39">
        <f t="shared" si="2"/>
        <v>30</v>
      </c>
      <c r="M39">
        <f t="shared" si="3"/>
        <v>125</v>
      </c>
      <c r="N39">
        <f t="shared" si="4"/>
        <v>2</v>
      </c>
      <c r="O39">
        <f t="shared" si="5"/>
        <v>21</v>
      </c>
      <c r="P39">
        <f t="shared" si="6"/>
      </c>
    </row>
    <row r="40" spans="1:16" ht="12.75">
      <c r="A40" s="24">
        <v>31</v>
      </c>
      <c r="B40" s="5" t="s">
        <v>286</v>
      </c>
      <c r="C40" s="5" t="s">
        <v>287</v>
      </c>
      <c r="D40" s="5" t="s">
        <v>285</v>
      </c>
      <c r="E40" s="43" t="s">
        <v>116</v>
      </c>
      <c r="F40" s="14">
        <v>119</v>
      </c>
      <c r="G40" s="37">
        <v>31202</v>
      </c>
      <c r="H40" s="6">
        <v>0.4322916666666667</v>
      </c>
      <c r="I40" s="8">
        <v>0.44971064814814815</v>
      </c>
      <c r="J40" s="11">
        <f t="shared" si="0"/>
        <v>0.017418981481481466</v>
      </c>
      <c r="K40" s="7">
        <f t="shared" si="1"/>
        <v>20.09302325581397</v>
      </c>
      <c r="L40">
        <f t="shared" si="2"/>
        <v>31</v>
      </c>
      <c r="M40">
        <f t="shared" si="3"/>
        <v>125</v>
      </c>
      <c r="N40">
        <f t="shared" si="4"/>
        <v>3</v>
      </c>
      <c r="O40">
        <f t="shared" si="5"/>
        <v>8</v>
      </c>
      <c r="P40">
        <f t="shared" si="6"/>
      </c>
    </row>
    <row r="41" spans="1:16" ht="12.75">
      <c r="A41" s="24">
        <v>32</v>
      </c>
      <c r="B41" s="14" t="s">
        <v>135</v>
      </c>
      <c r="C41" s="14" t="s">
        <v>55</v>
      </c>
      <c r="D41" s="14" t="s">
        <v>136</v>
      </c>
      <c r="E41" s="43" t="s">
        <v>90</v>
      </c>
      <c r="F41" s="14">
        <v>35</v>
      </c>
      <c r="G41" s="37">
        <v>26814</v>
      </c>
      <c r="H41" s="6">
        <v>0.39375</v>
      </c>
      <c r="I41" s="8">
        <v>0.41129629629629627</v>
      </c>
      <c r="J41" s="11">
        <f t="shared" si="0"/>
        <v>0.017546296296296282</v>
      </c>
      <c r="K41" s="7">
        <f t="shared" si="1"/>
        <v>19.947229551451205</v>
      </c>
      <c r="L41">
        <f t="shared" si="2"/>
        <v>32</v>
      </c>
      <c r="M41">
        <f t="shared" si="3"/>
        <v>125</v>
      </c>
      <c r="N41">
        <f t="shared" si="4"/>
        <v>2</v>
      </c>
      <c r="O41">
        <f t="shared" si="5"/>
        <v>8</v>
      </c>
      <c r="P41">
        <f t="shared" si="6"/>
      </c>
    </row>
    <row r="42" spans="1:16" ht="12.75">
      <c r="A42" s="24">
        <v>33</v>
      </c>
      <c r="B42" s="14" t="s">
        <v>74</v>
      </c>
      <c r="C42" s="14" t="s">
        <v>68</v>
      </c>
      <c r="D42" s="14" t="s">
        <v>193</v>
      </c>
      <c r="E42" s="43" t="s">
        <v>90</v>
      </c>
      <c r="F42" s="14">
        <v>65</v>
      </c>
      <c r="G42" s="37">
        <v>19025</v>
      </c>
      <c r="H42" s="6">
        <v>0.4381944444444445</v>
      </c>
      <c r="I42" s="8">
        <v>0.4558333333333333</v>
      </c>
      <c r="J42" s="11">
        <f aca="true" t="shared" si="7" ref="J42:J73">IF(I42&lt;&gt;"",I42-H42,"")</f>
        <v>0.017638888888888815</v>
      </c>
      <c r="K42" s="7">
        <f aca="true" t="shared" si="8" ref="K42:K73">IF(I42&lt;&gt;"",8.4/(J42*24),"")</f>
        <v>19.842519685039456</v>
      </c>
      <c r="L42">
        <f aca="true" t="shared" si="9" ref="L42:L73">RANK(J42,$J$10:$J$975,1)</f>
        <v>33</v>
      </c>
      <c r="M42">
        <f aca="true" t="shared" si="10" ref="M42:M73">COUNT($J$10:$J$955)</f>
        <v>125</v>
      </c>
      <c r="N42">
        <f aca="true" t="shared" si="11" ref="N42:N73">SUMPRODUCT(($E$10:$E$185=E42)*(J42&gt;$J$10:$J$185))+1</f>
        <v>3</v>
      </c>
      <c r="O42">
        <f aca="true" t="shared" si="12" ref="O42:O73">COUNTIF($E$10:$E$125,E42)</f>
        <v>8</v>
      </c>
      <c r="P42">
        <f t="shared" si="6"/>
      </c>
    </row>
    <row r="43" spans="1:16" ht="12.75">
      <c r="A43" s="24">
        <v>34</v>
      </c>
      <c r="B43" s="14" t="s">
        <v>107</v>
      </c>
      <c r="C43" s="14" t="s">
        <v>88</v>
      </c>
      <c r="D43" s="14" t="s">
        <v>72</v>
      </c>
      <c r="E43" s="43" t="s">
        <v>66</v>
      </c>
      <c r="F43" s="14">
        <v>22</v>
      </c>
      <c r="G43" s="37">
        <v>19520</v>
      </c>
      <c r="H43" s="6">
        <v>0.3590277777777778</v>
      </c>
      <c r="I43" s="8">
        <v>0.3767013888888889</v>
      </c>
      <c r="J43" s="11">
        <f t="shared" si="7"/>
        <v>0.0176736111111111</v>
      </c>
      <c r="K43" s="7">
        <f t="shared" si="8"/>
        <v>19.803536345776045</v>
      </c>
      <c r="L43">
        <f t="shared" si="9"/>
        <v>34</v>
      </c>
      <c r="M43">
        <f t="shared" si="10"/>
        <v>125</v>
      </c>
      <c r="N43">
        <f t="shared" si="11"/>
        <v>3</v>
      </c>
      <c r="O43">
        <f t="shared" si="12"/>
        <v>21</v>
      </c>
      <c r="P43">
        <f t="shared" si="6"/>
      </c>
    </row>
    <row r="44" spans="1:16" ht="12.75">
      <c r="A44" s="24">
        <v>35</v>
      </c>
      <c r="B44" s="14" t="s">
        <v>195</v>
      </c>
      <c r="C44" s="14" t="s">
        <v>196</v>
      </c>
      <c r="D44" s="14" t="s">
        <v>197</v>
      </c>
      <c r="E44" s="43" t="s">
        <v>81</v>
      </c>
      <c r="F44" s="14">
        <v>67</v>
      </c>
      <c r="G44" s="37">
        <v>24572</v>
      </c>
      <c r="H44" s="6">
        <v>0.4444444444444444</v>
      </c>
      <c r="I44" s="8">
        <v>0.46214120370370365</v>
      </c>
      <c r="J44" s="11">
        <f t="shared" si="7"/>
        <v>0.01769675925925923</v>
      </c>
      <c r="K44" s="7">
        <f t="shared" si="8"/>
        <v>19.777632439502973</v>
      </c>
      <c r="L44">
        <f t="shared" si="9"/>
        <v>35</v>
      </c>
      <c r="M44">
        <f t="shared" si="10"/>
        <v>125</v>
      </c>
      <c r="N44">
        <f t="shared" si="11"/>
        <v>6</v>
      </c>
      <c r="O44">
        <f t="shared" si="12"/>
        <v>13</v>
      </c>
      <c r="P44">
        <f t="shared" si="6"/>
      </c>
    </row>
    <row r="45" spans="1:16" ht="12.75">
      <c r="A45" s="24">
        <v>36</v>
      </c>
      <c r="B45" s="14" t="s">
        <v>223</v>
      </c>
      <c r="C45" s="14" t="s">
        <v>125</v>
      </c>
      <c r="D45" s="14" t="s">
        <v>97</v>
      </c>
      <c r="E45" s="43" t="s">
        <v>57</v>
      </c>
      <c r="F45" s="14">
        <v>84</v>
      </c>
      <c r="G45" s="37">
        <v>22820</v>
      </c>
      <c r="H45" s="6">
        <v>0.4486111111111111</v>
      </c>
      <c r="I45" s="8">
        <v>0.46631944444444445</v>
      </c>
      <c r="J45" s="11">
        <f t="shared" si="7"/>
        <v>0.017708333333333326</v>
      </c>
      <c r="K45" s="7">
        <f t="shared" si="8"/>
        <v>19.76470588235295</v>
      </c>
      <c r="L45">
        <f t="shared" si="9"/>
        <v>36</v>
      </c>
      <c r="M45">
        <f t="shared" si="10"/>
        <v>125</v>
      </c>
      <c r="N45">
        <f t="shared" si="11"/>
        <v>16</v>
      </c>
      <c r="O45">
        <f t="shared" si="12"/>
        <v>28</v>
      </c>
      <c r="P45">
        <f t="shared" si="6"/>
      </c>
    </row>
    <row r="46" spans="1:16" ht="12.75">
      <c r="A46" s="24">
        <v>37</v>
      </c>
      <c r="B46" s="14" t="s">
        <v>224</v>
      </c>
      <c r="C46" s="14" t="s">
        <v>225</v>
      </c>
      <c r="D46" s="14" t="s">
        <v>97</v>
      </c>
      <c r="E46" s="43" t="s">
        <v>81</v>
      </c>
      <c r="F46" s="14">
        <v>85</v>
      </c>
      <c r="G46" s="37">
        <v>31767</v>
      </c>
      <c r="H46" s="6">
        <v>0.4368055555555555</v>
      </c>
      <c r="I46" s="8">
        <v>0.45454861111111106</v>
      </c>
      <c r="J46" s="11">
        <f t="shared" si="7"/>
        <v>0.017743055555555554</v>
      </c>
      <c r="K46" s="7">
        <f t="shared" si="8"/>
        <v>19.726027397260278</v>
      </c>
      <c r="L46">
        <f t="shared" si="9"/>
        <v>37</v>
      </c>
      <c r="M46">
        <f t="shared" si="10"/>
        <v>125</v>
      </c>
      <c r="N46">
        <f t="shared" si="11"/>
        <v>7</v>
      </c>
      <c r="O46">
        <f t="shared" si="12"/>
        <v>13</v>
      </c>
      <c r="P46">
        <f t="shared" si="6"/>
      </c>
    </row>
    <row r="47" spans="1:16" ht="12.75">
      <c r="A47" s="24">
        <v>38</v>
      </c>
      <c r="B47" s="14" t="s">
        <v>145</v>
      </c>
      <c r="C47" s="14" t="s">
        <v>146</v>
      </c>
      <c r="D47" s="14" t="s">
        <v>147</v>
      </c>
      <c r="E47" s="43" t="s">
        <v>90</v>
      </c>
      <c r="F47" s="14">
        <v>40</v>
      </c>
      <c r="G47" s="37">
        <v>27568</v>
      </c>
      <c r="H47" s="6">
        <v>0.40972222222222227</v>
      </c>
      <c r="I47" s="8">
        <v>0.42755787037037035</v>
      </c>
      <c r="J47" s="11">
        <f t="shared" si="7"/>
        <v>0.017835648148148087</v>
      </c>
      <c r="K47" s="7">
        <f t="shared" si="8"/>
        <v>19.62362102530831</v>
      </c>
      <c r="L47">
        <f t="shared" si="9"/>
        <v>38</v>
      </c>
      <c r="M47">
        <f t="shared" si="10"/>
        <v>125</v>
      </c>
      <c r="N47">
        <f t="shared" si="11"/>
        <v>4</v>
      </c>
      <c r="O47">
        <f t="shared" si="12"/>
        <v>8</v>
      </c>
      <c r="P47">
        <f t="shared" si="6"/>
      </c>
    </row>
    <row r="48" spans="1:16" ht="12.75">
      <c r="A48" s="24">
        <v>39</v>
      </c>
      <c r="B48" s="14" t="s">
        <v>76</v>
      </c>
      <c r="C48" s="14" t="s">
        <v>77</v>
      </c>
      <c r="D48" s="14" t="s">
        <v>59</v>
      </c>
      <c r="E48" s="43" t="s">
        <v>78</v>
      </c>
      <c r="F48" s="14">
        <v>9</v>
      </c>
      <c r="G48" s="37">
        <v>30379</v>
      </c>
      <c r="H48" s="6">
        <v>0.3770833333333334</v>
      </c>
      <c r="I48" s="8">
        <v>0.3949421296296296</v>
      </c>
      <c r="J48" s="11">
        <f t="shared" si="7"/>
        <v>0.01785879629629622</v>
      </c>
      <c r="K48" s="7">
        <f t="shared" si="8"/>
        <v>19.59818535320812</v>
      </c>
      <c r="L48">
        <f t="shared" si="9"/>
        <v>39</v>
      </c>
      <c r="M48">
        <f t="shared" si="10"/>
        <v>125</v>
      </c>
      <c r="N48">
        <f t="shared" si="11"/>
        <v>6</v>
      </c>
      <c r="O48">
        <f t="shared" si="12"/>
        <v>8</v>
      </c>
      <c r="P48">
        <f t="shared" si="6"/>
      </c>
    </row>
    <row r="49" spans="1:16" ht="12.75">
      <c r="A49" s="24">
        <v>40</v>
      </c>
      <c r="B49" s="14" t="s">
        <v>139</v>
      </c>
      <c r="C49" s="14" t="s">
        <v>199</v>
      </c>
      <c r="D49" s="14" t="s">
        <v>140</v>
      </c>
      <c r="E49" s="43" t="s">
        <v>249</v>
      </c>
      <c r="F49" s="14">
        <v>69</v>
      </c>
      <c r="G49" s="37">
        <v>36154</v>
      </c>
      <c r="H49" s="6">
        <v>0.43333333333333335</v>
      </c>
      <c r="I49" s="8">
        <v>0.45122685185185185</v>
      </c>
      <c r="J49" s="11">
        <f t="shared" si="7"/>
        <v>0.017893518518518503</v>
      </c>
      <c r="K49" s="7">
        <f t="shared" si="8"/>
        <v>19.560155239327315</v>
      </c>
      <c r="L49">
        <f t="shared" si="9"/>
        <v>40</v>
      </c>
      <c r="M49">
        <f t="shared" si="10"/>
        <v>125</v>
      </c>
      <c r="N49">
        <f t="shared" si="11"/>
        <v>1</v>
      </c>
      <c r="O49">
        <f t="shared" si="12"/>
        <v>1</v>
      </c>
      <c r="P49">
        <f t="shared" si="6"/>
      </c>
    </row>
    <row r="50" spans="1:16" ht="12.75">
      <c r="A50" s="24">
        <v>41</v>
      </c>
      <c r="B50" s="14" t="s">
        <v>64</v>
      </c>
      <c r="C50" s="14" t="s">
        <v>65</v>
      </c>
      <c r="D50" s="14" t="s">
        <v>63</v>
      </c>
      <c r="E50" s="43" t="s">
        <v>66</v>
      </c>
      <c r="F50" s="14">
        <v>5</v>
      </c>
      <c r="G50" s="37">
        <v>18088</v>
      </c>
      <c r="H50" s="6">
        <v>0.38819444444444445</v>
      </c>
      <c r="I50" s="8">
        <v>0.4061111111111111</v>
      </c>
      <c r="J50" s="11">
        <f t="shared" si="7"/>
        <v>0.017916666666666636</v>
      </c>
      <c r="K50" s="7">
        <f t="shared" si="8"/>
        <v>19.534883720930267</v>
      </c>
      <c r="L50">
        <f t="shared" si="9"/>
        <v>41</v>
      </c>
      <c r="M50">
        <f t="shared" si="10"/>
        <v>125</v>
      </c>
      <c r="N50">
        <f t="shared" si="11"/>
        <v>4</v>
      </c>
      <c r="O50">
        <f t="shared" si="12"/>
        <v>21</v>
      </c>
      <c r="P50">
        <f t="shared" si="6"/>
      </c>
    </row>
    <row r="51" spans="1:16" ht="12.75">
      <c r="A51" s="24">
        <v>42</v>
      </c>
      <c r="B51" s="10" t="s">
        <v>233</v>
      </c>
      <c r="C51" s="10" t="s">
        <v>250</v>
      </c>
      <c r="D51" s="10" t="s">
        <v>69</v>
      </c>
      <c r="E51" s="43" t="s">
        <v>78</v>
      </c>
      <c r="F51" s="14">
        <v>98</v>
      </c>
      <c r="G51" s="38">
        <v>25746</v>
      </c>
      <c r="H51" s="6">
        <v>0.425</v>
      </c>
      <c r="I51" s="8">
        <v>0.44296296296296295</v>
      </c>
      <c r="J51" s="11">
        <f t="shared" si="7"/>
        <v>0.01796296296296296</v>
      </c>
      <c r="K51" s="7">
        <f t="shared" si="8"/>
        <v>19.484536082474232</v>
      </c>
      <c r="L51">
        <f t="shared" si="9"/>
        <v>42</v>
      </c>
      <c r="M51">
        <f t="shared" si="10"/>
        <v>125</v>
      </c>
      <c r="N51">
        <f t="shared" si="11"/>
        <v>7</v>
      </c>
      <c r="O51">
        <f t="shared" si="12"/>
        <v>8</v>
      </c>
      <c r="P51">
        <f t="shared" si="6"/>
      </c>
    </row>
    <row r="52" spans="1:16" ht="12.75">
      <c r="A52" s="24">
        <v>43</v>
      </c>
      <c r="B52" s="14" t="s">
        <v>154</v>
      </c>
      <c r="C52" s="14" t="s">
        <v>118</v>
      </c>
      <c r="D52" s="14" t="s">
        <v>101</v>
      </c>
      <c r="E52" s="43" t="s">
        <v>81</v>
      </c>
      <c r="F52" s="14">
        <v>45</v>
      </c>
      <c r="G52" s="37">
        <v>26640</v>
      </c>
      <c r="H52" s="6">
        <v>0.4277777777777778</v>
      </c>
      <c r="I52" s="8">
        <v>0.4457523148148148</v>
      </c>
      <c r="J52" s="11">
        <f t="shared" si="7"/>
        <v>0.017974537037036997</v>
      </c>
      <c r="K52" s="7">
        <f t="shared" si="8"/>
        <v>19.47198969735999</v>
      </c>
      <c r="L52">
        <f t="shared" si="9"/>
        <v>43</v>
      </c>
      <c r="M52">
        <f t="shared" si="10"/>
        <v>125</v>
      </c>
      <c r="N52">
        <f t="shared" si="11"/>
        <v>8</v>
      </c>
      <c r="O52">
        <f t="shared" si="12"/>
        <v>13</v>
      </c>
      <c r="P52">
        <f t="shared" si="6"/>
      </c>
    </row>
    <row r="53" spans="1:16" ht="12.75">
      <c r="A53" s="24">
        <v>44</v>
      </c>
      <c r="B53" s="14" t="s">
        <v>213</v>
      </c>
      <c r="C53" s="14" t="s">
        <v>214</v>
      </c>
      <c r="D53" s="14" t="s">
        <v>63</v>
      </c>
      <c r="E53" s="43" t="s">
        <v>81</v>
      </c>
      <c r="F53" s="14">
        <v>79</v>
      </c>
      <c r="G53" s="37">
        <v>29159</v>
      </c>
      <c r="H53" s="6">
        <v>0.4354166666666666</v>
      </c>
      <c r="I53" s="8">
        <v>0.45341435185185186</v>
      </c>
      <c r="J53" s="11">
        <f t="shared" si="7"/>
        <v>0.01799768518518524</v>
      </c>
      <c r="K53" s="7">
        <f t="shared" si="8"/>
        <v>19.44694533762052</v>
      </c>
      <c r="L53">
        <f t="shared" si="9"/>
        <v>44</v>
      </c>
      <c r="M53">
        <f t="shared" si="10"/>
        <v>125</v>
      </c>
      <c r="N53">
        <f t="shared" si="11"/>
        <v>9</v>
      </c>
      <c r="O53">
        <f t="shared" si="12"/>
        <v>13</v>
      </c>
      <c r="P53">
        <f t="shared" si="6"/>
      </c>
    </row>
    <row r="54" spans="1:16" ht="12.75">
      <c r="A54" s="24">
        <v>45</v>
      </c>
      <c r="B54" s="14" t="s">
        <v>166</v>
      </c>
      <c r="C54" s="14" t="s">
        <v>146</v>
      </c>
      <c r="D54" s="14" t="s">
        <v>167</v>
      </c>
      <c r="E54" s="43" t="s">
        <v>90</v>
      </c>
      <c r="F54" s="14">
        <v>50</v>
      </c>
      <c r="G54" s="37">
        <v>25020</v>
      </c>
      <c r="H54" s="6">
        <v>0.4513888888888889</v>
      </c>
      <c r="I54" s="8">
        <v>0.4693981481481482</v>
      </c>
      <c r="J54" s="11">
        <f t="shared" si="7"/>
        <v>0.01800925925925928</v>
      </c>
      <c r="K54" s="7">
        <f t="shared" si="8"/>
        <v>19.434447300771186</v>
      </c>
      <c r="L54">
        <f t="shared" si="9"/>
        <v>45</v>
      </c>
      <c r="M54">
        <f t="shared" si="10"/>
        <v>125</v>
      </c>
      <c r="N54">
        <f t="shared" si="11"/>
        <v>5</v>
      </c>
      <c r="O54">
        <f t="shared" si="12"/>
        <v>8</v>
      </c>
      <c r="P54">
        <f t="shared" si="6"/>
      </c>
    </row>
    <row r="55" spans="1:16" ht="12.75">
      <c r="A55" s="24">
        <v>46</v>
      </c>
      <c r="B55" s="14" t="s">
        <v>108</v>
      </c>
      <c r="C55" s="14" t="s">
        <v>109</v>
      </c>
      <c r="D55" s="14" t="s">
        <v>110</v>
      </c>
      <c r="E55" s="43" t="s">
        <v>57</v>
      </c>
      <c r="F55" s="14">
        <v>23</v>
      </c>
      <c r="G55" s="37">
        <v>25077</v>
      </c>
      <c r="H55" s="6">
        <v>0.3854166666666667</v>
      </c>
      <c r="I55" s="8">
        <v>0.4035069444444444</v>
      </c>
      <c r="J55" s="11">
        <f t="shared" si="7"/>
        <v>0.01809027777777772</v>
      </c>
      <c r="K55" s="7">
        <f t="shared" si="8"/>
        <v>19.34740882917473</v>
      </c>
      <c r="L55">
        <f t="shared" si="9"/>
        <v>46</v>
      </c>
      <c r="M55">
        <f t="shared" si="10"/>
        <v>125</v>
      </c>
      <c r="N55">
        <f t="shared" si="11"/>
        <v>17</v>
      </c>
      <c r="O55">
        <f t="shared" si="12"/>
        <v>28</v>
      </c>
      <c r="P55">
        <f t="shared" si="6"/>
      </c>
    </row>
    <row r="56" spans="1:16" ht="12.75">
      <c r="A56" s="24">
        <v>47</v>
      </c>
      <c r="B56" s="5" t="s">
        <v>71</v>
      </c>
      <c r="C56" s="5" t="s">
        <v>276</v>
      </c>
      <c r="D56" s="5" t="s">
        <v>63</v>
      </c>
      <c r="E56" s="43" t="s">
        <v>66</v>
      </c>
      <c r="F56" s="14">
        <v>113</v>
      </c>
      <c r="G56" s="37">
        <v>24518</v>
      </c>
      <c r="H56" s="6">
        <v>0.4545138888888889</v>
      </c>
      <c r="I56" s="8">
        <v>0.4728009259259259</v>
      </c>
      <c r="J56" s="11">
        <f t="shared" si="7"/>
        <v>0.01828703703703699</v>
      </c>
      <c r="K56" s="7">
        <f t="shared" si="8"/>
        <v>19.139240506329163</v>
      </c>
      <c r="L56">
        <f t="shared" si="9"/>
        <v>47</v>
      </c>
      <c r="M56">
        <f t="shared" si="10"/>
        <v>125</v>
      </c>
      <c r="N56">
        <f t="shared" si="11"/>
        <v>5</v>
      </c>
      <c r="O56">
        <f t="shared" si="12"/>
        <v>21</v>
      </c>
      <c r="P56">
        <f t="shared" si="6"/>
      </c>
    </row>
    <row r="57" spans="1:16" ht="12.75">
      <c r="A57" s="24">
        <v>48</v>
      </c>
      <c r="B57" s="14" t="s">
        <v>209</v>
      </c>
      <c r="C57" s="14" t="s">
        <v>85</v>
      </c>
      <c r="D57" s="14" t="s">
        <v>63</v>
      </c>
      <c r="E57" s="43" t="s">
        <v>78</v>
      </c>
      <c r="F57" s="14">
        <v>75</v>
      </c>
      <c r="G57" s="37">
        <v>34795</v>
      </c>
      <c r="H57" s="6">
        <v>0.4395833333333334</v>
      </c>
      <c r="I57" s="8">
        <v>0.4581018518518518</v>
      </c>
      <c r="J57" s="11">
        <f t="shared" si="7"/>
        <v>0.018518518518518434</v>
      </c>
      <c r="K57" s="7">
        <f t="shared" si="8"/>
        <v>18.900000000000087</v>
      </c>
      <c r="L57">
        <f t="shared" si="9"/>
        <v>48</v>
      </c>
      <c r="M57">
        <f t="shared" si="10"/>
        <v>125</v>
      </c>
      <c r="N57">
        <f t="shared" si="11"/>
        <v>8</v>
      </c>
      <c r="O57">
        <f t="shared" si="12"/>
        <v>8</v>
      </c>
      <c r="P57">
        <f t="shared" si="6"/>
      </c>
    </row>
    <row r="58" spans="1:16" ht="12.75">
      <c r="A58" s="24">
        <v>49</v>
      </c>
      <c r="B58" s="14" t="s">
        <v>177</v>
      </c>
      <c r="C58" s="14" t="s">
        <v>130</v>
      </c>
      <c r="D58" s="14" t="s">
        <v>101</v>
      </c>
      <c r="E58" s="43" t="s">
        <v>66</v>
      </c>
      <c r="F58" s="14">
        <v>55</v>
      </c>
      <c r="G58" s="37">
        <v>22834</v>
      </c>
      <c r="H58" s="6">
        <v>0.4305555555555556</v>
      </c>
      <c r="I58" s="8">
        <v>0.44908564814814816</v>
      </c>
      <c r="J58" s="11">
        <f t="shared" si="7"/>
        <v>0.018530092592592584</v>
      </c>
      <c r="K58" s="7">
        <f t="shared" si="8"/>
        <v>18.888194878201134</v>
      </c>
      <c r="L58">
        <f t="shared" si="9"/>
        <v>49</v>
      </c>
      <c r="M58">
        <f t="shared" si="10"/>
        <v>125</v>
      </c>
      <c r="N58">
        <f t="shared" si="11"/>
        <v>6</v>
      </c>
      <c r="O58">
        <f t="shared" si="12"/>
        <v>21</v>
      </c>
      <c r="P58">
        <f t="shared" si="6"/>
      </c>
    </row>
    <row r="59" spans="1:16" ht="12.75">
      <c r="A59" s="24">
        <v>50</v>
      </c>
      <c r="B59" s="14" t="s">
        <v>209</v>
      </c>
      <c r="C59" s="14" t="s">
        <v>55</v>
      </c>
      <c r="D59" s="14" t="s">
        <v>59</v>
      </c>
      <c r="E59" s="43" t="s">
        <v>81</v>
      </c>
      <c r="F59" s="14">
        <v>77</v>
      </c>
      <c r="G59" s="37">
        <v>25482</v>
      </c>
      <c r="H59" s="6">
        <v>0.44166666666666665</v>
      </c>
      <c r="I59" s="8">
        <v>0.4602199074074074</v>
      </c>
      <c r="J59" s="11">
        <f t="shared" si="7"/>
        <v>0.018553240740740773</v>
      </c>
      <c r="K59" s="7">
        <f t="shared" si="8"/>
        <v>18.864628820960668</v>
      </c>
      <c r="L59">
        <f t="shared" si="9"/>
        <v>50</v>
      </c>
      <c r="M59">
        <f t="shared" si="10"/>
        <v>125</v>
      </c>
      <c r="N59">
        <f t="shared" si="11"/>
        <v>10</v>
      </c>
      <c r="O59">
        <f t="shared" si="12"/>
        <v>13</v>
      </c>
      <c r="P59">
        <f t="shared" si="6"/>
      </c>
    </row>
    <row r="60" spans="1:16" ht="12.75">
      <c r="A60" s="24">
        <v>51</v>
      </c>
      <c r="B60" s="14" t="s">
        <v>124</v>
      </c>
      <c r="C60" s="14" t="s">
        <v>125</v>
      </c>
      <c r="D60" s="14" t="s">
        <v>110</v>
      </c>
      <c r="E60" s="43" t="s">
        <v>57</v>
      </c>
      <c r="F60" s="14">
        <v>30</v>
      </c>
      <c r="G60" s="37">
        <v>25200</v>
      </c>
      <c r="H60" s="6">
        <v>0.4083333333333334</v>
      </c>
      <c r="I60" s="8">
        <v>0.42690972222222223</v>
      </c>
      <c r="J60" s="11">
        <f t="shared" si="7"/>
        <v>0.01857638888888885</v>
      </c>
      <c r="K60" s="7">
        <f t="shared" si="8"/>
        <v>18.841121495327144</v>
      </c>
      <c r="L60">
        <f t="shared" si="9"/>
        <v>51</v>
      </c>
      <c r="M60">
        <f t="shared" si="10"/>
        <v>125</v>
      </c>
      <c r="N60">
        <f t="shared" si="11"/>
        <v>18</v>
      </c>
      <c r="O60">
        <f t="shared" si="12"/>
        <v>28</v>
      </c>
      <c r="P60">
        <f t="shared" si="6"/>
      </c>
    </row>
    <row r="61" spans="1:16" ht="12.75">
      <c r="A61" s="24">
        <v>52</v>
      </c>
      <c r="B61" s="5" t="s">
        <v>228</v>
      </c>
      <c r="C61" s="5" t="s">
        <v>229</v>
      </c>
      <c r="D61" s="5" t="s">
        <v>63</v>
      </c>
      <c r="E61" s="43" t="s">
        <v>66</v>
      </c>
      <c r="F61" s="14">
        <v>87</v>
      </c>
      <c r="G61" s="37">
        <v>25872</v>
      </c>
      <c r="H61" s="6">
        <v>0.44236111111111115</v>
      </c>
      <c r="I61" s="8">
        <v>0.46099537037037036</v>
      </c>
      <c r="J61" s="11">
        <f t="shared" si="7"/>
        <v>0.01863425925925921</v>
      </c>
      <c r="K61" s="7">
        <f t="shared" si="8"/>
        <v>18.782608695652222</v>
      </c>
      <c r="L61">
        <f t="shared" si="9"/>
        <v>52</v>
      </c>
      <c r="M61">
        <f t="shared" si="10"/>
        <v>125</v>
      </c>
      <c r="N61">
        <f t="shared" si="11"/>
        <v>7</v>
      </c>
      <c r="O61">
        <f t="shared" si="12"/>
        <v>21</v>
      </c>
      <c r="P61">
        <f t="shared" si="6"/>
      </c>
    </row>
    <row r="62" spans="1:16" ht="12.75">
      <c r="A62" s="24" t="s">
        <v>313</v>
      </c>
      <c r="B62" s="14" t="s">
        <v>84</v>
      </c>
      <c r="C62" s="14" t="s">
        <v>85</v>
      </c>
      <c r="D62" s="14" t="s">
        <v>59</v>
      </c>
      <c r="E62" s="43" t="s">
        <v>81</v>
      </c>
      <c r="F62" s="14">
        <v>13</v>
      </c>
      <c r="G62" s="37">
        <v>27948</v>
      </c>
      <c r="H62" s="6">
        <v>0.3902777777777778</v>
      </c>
      <c r="I62" s="8">
        <v>0.4089699074074074</v>
      </c>
      <c r="J62" s="11">
        <f t="shared" si="7"/>
        <v>0.018692129629629628</v>
      </c>
      <c r="K62" s="7">
        <f t="shared" si="8"/>
        <v>18.72445820433437</v>
      </c>
      <c r="L62">
        <f t="shared" si="9"/>
        <v>53</v>
      </c>
      <c r="M62">
        <f t="shared" si="10"/>
        <v>125</v>
      </c>
      <c r="N62">
        <f t="shared" si="11"/>
        <v>11</v>
      </c>
      <c r="O62">
        <f t="shared" si="12"/>
        <v>13</v>
      </c>
      <c r="P62">
        <f t="shared" si="6"/>
      </c>
    </row>
    <row r="63" spans="1:16" ht="12.75">
      <c r="A63" s="24" t="s">
        <v>313</v>
      </c>
      <c r="B63" s="14" t="s">
        <v>111</v>
      </c>
      <c r="C63" s="14" t="s">
        <v>112</v>
      </c>
      <c r="D63" s="14" t="s">
        <v>110</v>
      </c>
      <c r="E63" s="43" t="s">
        <v>57</v>
      </c>
      <c r="F63" s="14">
        <v>24</v>
      </c>
      <c r="G63" s="37">
        <v>29540</v>
      </c>
      <c r="H63" s="6">
        <v>0.3833333333333333</v>
      </c>
      <c r="I63" s="8">
        <v>0.40202546296296293</v>
      </c>
      <c r="J63" s="11">
        <f t="shared" si="7"/>
        <v>0.018692129629629628</v>
      </c>
      <c r="K63" s="7">
        <f t="shared" si="8"/>
        <v>18.72445820433437</v>
      </c>
      <c r="L63">
        <f t="shared" si="9"/>
        <v>53</v>
      </c>
      <c r="M63">
        <f t="shared" si="10"/>
        <v>125</v>
      </c>
      <c r="N63">
        <f t="shared" si="11"/>
        <v>19</v>
      </c>
      <c r="O63">
        <f t="shared" si="12"/>
        <v>28</v>
      </c>
      <c r="P63" t="str">
        <f t="shared" si="6"/>
        <v>ex-aequo</v>
      </c>
    </row>
    <row r="64" spans="1:16" ht="12.75">
      <c r="A64" s="24">
        <v>55</v>
      </c>
      <c r="B64" s="14" t="s">
        <v>148</v>
      </c>
      <c r="C64" s="14" t="s">
        <v>71</v>
      </c>
      <c r="D64" s="14" t="s">
        <v>101</v>
      </c>
      <c r="E64" s="43" t="s">
        <v>66</v>
      </c>
      <c r="F64" s="14">
        <v>41</v>
      </c>
      <c r="G64" s="37">
        <v>22410</v>
      </c>
      <c r="H64" s="6">
        <v>0.41041666666666665</v>
      </c>
      <c r="I64" s="8">
        <v>0.42918981481481483</v>
      </c>
      <c r="J64" s="11">
        <f t="shared" si="7"/>
        <v>0.018773148148148178</v>
      </c>
      <c r="K64" s="7">
        <f t="shared" si="8"/>
        <v>18.64364981504313</v>
      </c>
      <c r="L64">
        <f t="shared" si="9"/>
        <v>55</v>
      </c>
      <c r="M64">
        <f t="shared" si="10"/>
        <v>125</v>
      </c>
      <c r="N64">
        <f t="shared" si="11"/>
        <v>8</v>
      </c>
      <c r="O64">
        <f t="shared" si="12"/>
        <v>21</v>
      </c>
      <c r="P64">
        <f t="shared" si="6"/>
      </c>
    </row>
    <row r="65" spans="1:16" ht="12.75">
      <c r="A65" s="24">
        <v>56</v>
      </c>
      <c r="B65" s="14" t="s">
        <v>215</v>
      </c>
      <c r="C65" s="14" t="s">
        <v>159</v>
      </c>
      <c r="D65" s="14" t="s">
        <v>216</v>
      </c>
      <c r="E65" s="43" t="s">
        <v>81</v>
      </c>
      <c r="F65" s="14">
        <v>80</v>
      </c>
      <c r="G65" s="37">
        <v>20348</v>
      </c>
      <c r="H65" s="6">
        <v>0.43472222222222223</v>
      </c>
      <c r="I65" s="8">
        <v>0.4535648148148148</v>
      </c>
      <c r="J65" s="11">
        <f t="shared" si="7"/>
        <v>0.018842592592592577</v>
      </c>
      <c r="K65" s="7">
        <f t="shared" si="8"/>
        <v>18.574938574938592</v>
      </c>
      <c r="L65">
        <f t="shared" si="9"/>
        <v>56</v>
      </c>
      <c r="M65">
        <f t="shared" si="10"/>
        <v>125</v>
      </c>
      <c r="N65">
        <f t="shared" si="11"/>
        <v>12</v>
      </c>
      <c r="O65">
        <f t="shared" si="12"/>
        <v>13</v>
      </c>
      <c r="P65">
        <f t="shared" si="6"/>
      </c>
    </row>
    <row r="66" spans="1:16" ht="12.75">
      <c r="A66" s="24">
        <v>57</v>
      </c>
      <c r="B66" s="14" t="s">
        <v>95</v>
      </c>
      <c r="C66" s="14" t="s">
        <v>96</v>
      </c>
      <c r="D66" s="14" t="s">
        <v>97</v>
      </c>
      <c r="E66" s="43" t="s">
        <v>66</v>
      </c>
      <c r="F66" s="14">
        <v>17</v>
      </c>
      <c r="G66" s="37">
        <v>24866</v>
      </c>
      <c r="H66" s="6">
        <v>0.37777777777777777</v>
      </c>
      <c r="I66" s="8">
        <v>0.39665509259259263</v>
      </c>
      <c r="J66" s="11">
        <f t="shared" si="7"/>
        <v>0.01887731481481486</v>
      </c>
      <c r="K66" s="7">
        <f t="shared" si="8"/>
        <v>18.540772532188797</v>
      </c>
      <c r="L66">
        <f t="shared" si="9"/>
        <v>57</v>
      </c>
      <c r="M66">
        <f t="shared" si="10"/>
        <v>125</v>
      </c>
      <c r="N66">
        <f t="shared" si="11"/>
        <v>9</v>
      </c>
      <c r="O66">
        <f t="shared" si="12"/>
        <v>21</v>
      </c>
      <c r="P66">
        <f t="shared" si="6"/>
      </c>
    </row>
    <row r="67" spans="1:16" ht="12.75">
      <c r="A67" s="24">
        <v>58</v>
      </c>
      <c r="B67" s="14" t="s">
        <v>131</v>
      </c>
      <c r="C67" s="14" t="s">
        <v>112</v>
      </c>
      <c r="D67" s="14" t="s">
        <v>132</v>
      </c>
      <c r="E67" s="43" t="s">
        <v>57</v>
      </c>
      <c r="F67" s="14">
        <v>33</v>
      </c>
      <c r="G67" s="37">
        <v>23878</v>
      </c>
      <c r="H67" s="6">
        <v>0.4055555555555555</v>
      </c>
      <c r="I67" s="8">
        <v>0.42446759259259265</v>
      </c>
      <c r="J67" s="11">
        <f t="shared" si="7"/>
        <v>0.018912037037037144</v>
      </c>
      <c r="K67" s="7">
        <f t="shared" si="8"/>
        <v>18.506731946144328</v>
      </c>
      <c r="L67">
        <f t="shared" si="9"/>
        <v>58</v>
      </c>
      <c r="M67">
        <f t="shared" si="10"/>
        <v>125</v>
      </c>
      <c r="N67">
        <f t="shared" si="11"/>
        <v>20</v>
      </c>
      <c r="O67">
        <f t="shared" si="12"/>
        <v>28</v>
      </c>
      <c r="P67">
        <f t="shared" si="6"/>
      </c>
    </row>
    <row r="68" spans="1:16" ht="12.75">
      <c r="A68" s="24">
        <v>59</v>
      </c>
      <c r="B68" s="14" t="s">
        <v>149</v>
      </c>
      <c r="C68" s="14" t="s">
        <v>150</v>
      </c>
      <c r="D68" s="14" t="s">
        <v>151</v>
      </c>
      <c r="E68" s="43" t="s">
        <v>116</v>
      </c>
      <c r="F68" s="14">
        <v>42</v>
      </c>
      <c r="G68" s="37">
        <v>31087</v>
      </c>
      <c r="H68" s="6">
        <v>0.41111111111111115</v>
      </c>
      <c r="I68" s="8">
        <v>0.43005787037037035</v>
      </c>
      <c r="J68" s="11">
        <f t="shared" si="7"/>
        <v>0.018946759259259205</v>
      </c>
      <c r="K68" s="7">
        <f t="shared" si="8"/>
        <v>18.47281612706175</v>
      </c>
      <c r="L68">
        <f t="shared" si="9"/>
        <v>59</v>
      </c>
      <c r="M68">
        <f t="shared" si="10"/>
        <v>125</v>
      </c>
      <c r="N68">
        <f t="shared" si="11"/>
        <v>4</v>
      </c>
      <c r="O68">
        <f t="shared" si="12"/>
        <v>8</v>
      </c>
      <c r="P68">
        <f t="shared" si="6"/>
      </c>
    </row>
    <row r="69" spans="1:16" ht="12.75">
      <c r="A69" s="24">
        <v>60</v>
      </c>
      <c r="B69" s="14" t="s">
        <v>188</v>
      </c>
      <c r="C69" s="14" t="s">
        <v>189</v>
      </c>
      <c r="D69" s="14" t="s">
        <v>63</v>
      </c>
      <c r="E69" s="43" t="s">
        <v>66</v>
      </c>
      <c r="F69" s="14">
        <v>62</v>
      </c>
      <c r="G69" s="37">
        <v>28331</v>
      </c>
      <c r="H69" s="6">
        <v>0.42083333333333334</v>
      </c>
      <c r="I69" s="8">
        <v>0.43987268518518513</v>
      </c>
      <c r="J69" s="11">
        <f t="shared" si="7"/>
        <v>0.019039351851851793</v>
      </c>
      <c r="K69" s="7">
        <f t="shared" si="8"/>
        <v>18.382978723404314</v>
      </c>
      <c r="L69">
        <f t="shared" si="9"/>
        <v>60</v>
      </c>
      <c r="M69">
        <f t="shared" si="10"/>
        <v>125</v>
      </c>
      <c r="N69">
        <f t="shared" si="11"/>
        <v>10</v>
      </c>
      <c r="O69">
        <f t="shared" si="12"/>
        <v>21</v>
      </c>
      <c r="P69">
        <f t="shared" si="6"/>
      </c>
    </row>
    <row r="70" spans="1:16" ht="12.75">
      <c r="A70" s="24">
        <v>61</v>
      </c>
      <c r="B70" s="14" t="s">
        <v>87</v>
      </c>
      <c r="C70" s="14" t="s">
        <v>88</v>
      </c>
      <c r="D70" s="14" t="s">
        <v>89</v>
      </c>
      <c r="E70" s="43" t="s">
        <v>90</v>
      </c>
      <c r="F70" s="14">
        <v>14</v>
      </c>
      <c r="G70" s="37">
        <v>22974</v>
      </c>
      <c r="H70" s="6">
        <v>0.3861111111111111</v>
      </c>
      <c r="I70" s="8">
        <v>0.40520833333333334</v>
      </c>
      <c r="J70" s="11">
        <f t="shared" si="7"/>
        <v>0.01909722222222221</v>
      </c>
      <c r="K70" s="7">
        <f t="shared" si="8"/>
        <v>18.32727272727274</v>
      </c>
      <c r="L70">
        <f t="shared" si="9"/>
        <v>61</v>
      </c>
      <c r="M70">
        <f t="shared" si="10"/>
        <v>125</v>
      </c>
      <c r="N70">
        <f t="shared" si="11"/>
        <v>6</v>
      </c>
      <c r="O70">
        <f t="shared" si="12"/>
        <v>8</v>
      </c>
      <c r="P70">
        <f t="shared" si="6"/>
      </c>
    </row>
    <row r="71" spans="1:16" ht="12.75">
      <c r="A71" s="24">
        <v>62</v>
      </c>
      <c r="B71" s="5" t="s">
        <v>235</v>
      </c>
      <c r="C71" s="5" t="s">
        <v>214</v>
      </c>
      <c r="D71" s="5" t="s">
        <v>97</v>
      </c>
      <c r="E71" s="43" t="s">
        <v>66</v>
      </c>
      <c r="F71" s="14">
        <v>90</v>
      </c>
      <c r="G71" s="37">
        <v>29257</v>
      </c>
      <c r="H71" s="6">
        <v>0.44305555555555554</v>
      </c>
      <c r="I71" s="8">
        <v>0.46217592592592593</v>
      </c>
      <c r="J71" s="11">
        <f t="shared" si="7"/>
        <v>0.0191203703703704</v>
      </c>
      <c r="K71" s="7">
        <f t="shared" si="8"/>
        <v>18.305084745762684</v>
      </c>
      <c r="L71">
        <f t="shared" si="9"/>
        <v>62</v>
      </c>
      <c r="M71">
        <f t="shared" si="10"/>
        <v>125</v>
      </c>
      <c r="N71">
        <f t="shared" si="11"/>
        <v>11</v>
      </c>
      <c r="O71">
        <f t="shared" si="12"/>
        <v>21</v>
      </c>
      <c r="P71">
        <f t="shared" si="6"/>
      </c>
    </row>
    <row r="72" spans="1:16" ht="12.75">
      <c r="A72" s="24">
        <v>63</v>
      </c>
      <c r="B72" s="14" t="s">
        <v>143</v>
      </c>
      <c r="C72" s="14" t="s">
        <v>83</v>
      </c>
      <c r="D72" s="14" t="s">
        <v>144</v>
      </c>
      <c r="E72" s="43" t="s">
        <v>57</v>
      </c>
      <c r="F72" s="14">
        <v>39</v>
      </c>
      <c r="G72" s="37">
        <v>20852</v>
      </c>
      <c r="H72" s="6">
        <v>0.37916666666666665</v>
      </c>
      <c r="I72" s="8">
        <v>0.39842592592592596</v>
      </c>
      <c r="J72" s="11">
        <f t="shared" si="7"/>
        <v>0.01925925925925931</v>
      </c>
      <c r="K72" s="7">
        <f t="shared" si="8"/>
        <v>18.173076923076877</v>
      </c>
      <c r="L72">
        <f t="shared" si="9"/>
        <v>63</v>
      </c>
      <c r="M72">
        <f t="shared" si="10"/>
        <v>125</v>
      </c>
      <c r="N72">
        <f t="shared" si="11"/>
        <v>21</v>
      </c>
      <c r="O72">
        <f t="shared" si="12"/>
        <v>28</v>
      </c>
      <c r="P72">
        <f t="shared" si="6"/>
      </c>
    </row>
    <row r="73" spans="1:16" ht="12.75">
      <c r="A73" s="24">
        <v>64</v>
      </c>
      <c r="B73" s="14" t="s">
        <v>70</v>
      </c>
      <c r="C73" s="14" t="s">
        <v>71</v>
      </c>
      <c r="D73" s="14" t="s">
        <v>72</v>
      </c>
      <c r="E73" s="43" t="s">
        <v>66</v>
      </c>
      <c r="F73" s="14">
        <v>7</v>
      </c>
      <c r="G73" s="37">
        <v>21128</v>
      </c>
      <c r="H73" s="6">
        <v>0.4166666666666667</v>
      </c>
      <c r="I73" s="8">
        <v>0.43593750000000003</v>
      </c>
      <c r="J73" s="11">
        <f t="shared" si="7"/>
        <v>0.019270833333333348</v>
      </c>
      <c r="K73" s="7">
        <f t="shared" si="8"/>
        <v>18.16216216216215</v>
      </c>
      <c r="L73">
        <f t="shared" si="9"/>
        <v>64</v>
      </c>
      <c r="M73">
        <f t="shared" si="10"/>
        <v>125</v>
      </c>
      <c r="N73">
        <f t="shared" si="11"/>
        <v>12</v>
      </c>
      <c r="O73">
        <f t="shared" si="12"/>
        <v>21</v>
      </c>
      <c r="P73">
        <f t="shared" si="6"/>
      </c>
    </row>
    <row r="74" spans="1:16" ht="12.75">
      <c r="A74" s="24">
        <v>65</v>
      </c>
      <c r="B74" s="14" t="s">
        <v>219</v>
      </c>
      <c r="C74" s="14" t="s">
        <v>220</v>
      </c>
      <c r="D74" s="14" t="s">
        <v>110</v>
      </c>
      <c r="E74" s="43" t="s">
        <v>57</v>
      </c>
      <c r="F74" s="14">
        <v>82</v>
      </c>
      <c r="G74" s="37">
        <v>24533</v>
      </c>
      <c r="H74" s="6">
        <v>0.44097222222222227</v>
      </c>
      <c r="I74" s="8">
        <v>0.4603240740740741</v>
      </c>
      <c r="J74" s="11">
        <f aca="true" t="shared" si="13" ref="J74:J105">IF(I74&lt;&gt;"",I74-H74,"")</f>
        <v>0.019351851851851842</v>
      </c>
      <c r="K74" s="7">
        <f aca="true" t="shared" si="14" ref="K74:K105">IF(I74&lt;&gt;"",8.4/(J74*24),"")</f>
        <v>18.086124401913885</v>
      </c>
      <c r="L74">
        <f aca="true" t="shared" si="15" ref="L74:L105">RANK(J74,$J$10:$J$975,1)</f>
        <v>65</v>
      </c>
      <c r="M74">
        <f aca="true" t="shared" si="16" ref="M74:M105">COUNT($J$10:$J$955)</f>
        <v>125</v>
      </c>
      <c r="N74">
        <f aca="true" t="shared" si="17" ref="N74:N105">SUMPRODUCT(($E$10:$E$185=E74)*(J74&gt;$J$10:$J$185))+1</f>
        <v>22</v>
      </c>
      <c r="O74">
        <f aca="true" t="shared" si="18" ref="O74:O105">COUNTIF($E$10:$E$125,E74)</f>
        <v>28</v>
      </c>
      <c r="P74">
        <f t="shared" si="6"/>
      </c>
    </row>
    <row r="75" spans="1:16" ht="12.75">
      <c r="A75" s="24">
        <v>66</v>
      </c>
      <c r="B75" s="5" t="s">
        <v>301</v>
      </c>
      <c r="C75" s="5" t="s">
        <v>68</v>
      </c>
      <c r="D75" s="10" t="s">
        <v>216</v>
      </c>
      <c r="E75" s="43" t="s">
        <v>66</v>
      </c>
      <c r="F75" s="14">
        <v>126</v>
      </c>
      <c r="G75" s="37">
        <v>20585</v>
      </c>
      <c r="H75" s="6">
        <v>0.45729166666666665</v>
      </c>
      <c r="I75" s="8">
        <v>0.4766550925925926</v>
      </c>
      <c r="J75" s="11">
        <f t="shared" si="13"/>
        <v>0.019363425925925937</v>
      </c>
      <c r="K75" s="7">
        <f t="shared" si="14"/>
        <v>18.075313807531373</v>
      </c>
      <c r="L75">
        <f t="shared" si="15"/>
        <v>66</v>
      </c>
      <c r="M75">
        <f t="shared" si="16"/>
        <v>125</v>
      </c>
      <c r="N75">
        <f t="shared" si="17"/>
        <v>13</v>
      </c>
      <c r="O75">
        <f t="shared" si="18"/>
        <v>21</v>
      </c>
      <c r="P75">
        <f aca="true" t="shared" si="19" ref="P75:P95">IF(J75=J74,"ex-aequo","")</f>
      </c>
    </row>
    <row r="76" spans="1:16" ht="12.75">
      <c r="A76" s="24">
        <v>67</v>
      </c>
      <c r="B76" s="14" t="s">
        <v>206</v>
      </c>
      <c r="C76" s="14" t="s">
        <v>210</v>
      </c>
      <c r="D76" s="14" t="s">
        <v>59</v>
      </c>
      <c r="E76" s="43" t="s">
        <v>66</v>
      </c>
      <c r="F76" s="14">
        <v>76</v>
      </c>
      <c r="G76" s="37">
        <v>25103</v>
      </c>
      <c r="H76" s="6">
        <v>0.44027777777777777</v>
      </c>
      <c r="I76" s="8">
        <v>0.459837962962963</v>
      </c>
      <c r="J76" s="11">
        <f t="shared" si="13"/>
        <v>0.019560185185185208</v>
      </c>
      <c r="K76" s="7">
        <f t="shared" si="14"/>
        <v>17.893491124260336</v>
      </c>
      <c r="L76">
        <f t="shared" si="15"/>
        <v>67</v>
      </c>
      <c r="M76">
        <f t="shared" si="16"/>
        <v>125</v>
      </c>
      <c r="N76">
        <f t="shared" si="17"/>
        <v>14</v>
      </c>
      <c r="O76">
        <f t="shared" si="18"/>
        <v>21</v>
      </c>
      <c r="P76">
        <f t="shared" si="19"/>
      </c>
    </row>
    <row r="77" spans="1:16" ht="12.75">
      <c r="A77" s="24">
        <v>68</v>
      </c>
      <c r="B77" s="14" t="s">
        <v>79</v>
      </c>
      <c r="C77" s="14" t="s">
        <v>80</v>
      </c>
      <c r="D77" s="14" t="s">
        <v>59</v>
      </c>
      <c r="E77" s="43" t="s">
        <v>81</v>
      </c>
      <c r="F77" s="14">
        <v>10</v>
      </c>
      <c r="G77" s="37">
        <v>32758</v>
      </c>
      <c r="H77" s="6">
        <v>0.3888888888888889</v>
      </c>
      <c r="I77" s="8">
        <v>0.40850694444444446</v>
      </c>
      <c r="J77" s="11">
        <f t="shared" si="13"/>
        <v>0.01961805555555557</v>
      </c>
      <c r="K77" s="7">
        <f t="shared" si="14"/>
        <v>17.84070796460176</v>
      </c>
      <c r="L77">
        <f t="shared" si="15"/>
        <v>68</v>
      </c>
      <c r="M77">
        <f t="shared" si="16"/>
        <v>125</v>
      </c>
      <c r="N77">
        <f t="shared" si="17"/>
        <v>13</v>
      </c>
      <c r="O77">
        <f t="shared" si="18"/>
        <v>13</v>
      </c>
      <c r="P77">
        <f t="shared" si="19"/>
      </c>
    </row>
    <row r="78" spans="1:16" ht="12.75">
      <c r="A78" s="24">
        <v>69</v>
      </c>
      <c r="B78" s="5" t="s">
        <v>230</v>
      </c>
      <c r="C78" s="5" t="s">
        <v>231</v>
      </c>
      <c r="D78" s="5" t="s">
        <v>232</v>
      </c>
      <c r="E78" s="43" t="s">
        <v>60</v>
      </c>
      <c r="F78" s="14">
        <v>88</v>
      </c>
      <c r="G78" s="37">
        <v>18120</v>
      </c>
      <c r="H78" s="6">
        <v>0.4548611111111111</v>
      </c>
      <c r="I78" s="8">
        <v>0.47452546296296294</v>
      </c>
      <c r="J78" s="11">
        <f t="shared" si="13"/>
        <v>0.019664351851851836</v>
      </c>
      <c r="K78" s="7">
        <f t="shared" si="14"/>
        <v>17.79870512065923</v>
      </c>
      <c r="L78">
        <f t="shared" si="15"/>
        <v>69</v>
      </c>
      <c r="M78">
        <f t="shared" si="16"/>
        <v>125</v>
      </c>
      <c r="N78">
        <f t="shared" si="17"/>
        <v>1</v>
      </c>
      <c r="O78">
        <f t="shared" si="18"/>
        <v>18</v>
      </c>
      <c r="P78">
        <f t="shared" si="19"/>
      </c>
    </row>
    <row r="79" spans="1:16" ht="12.75">
      <c r="A79" s="24">
        <v>70</v>
      </c>
      <c r="B79" s="14" t="s">
        <v>141</v>
      </c>
      <c r="C79" s="14" t="s">
        <v>142</v>
      </c>
      <c r="D79" s="14" t="s">
        <v>97</v>
      </c>
      <c r="E79" s="43" t="s">
        <v>66</v>
      </c>
      <c r="F79" s="14">
        <v>38</v>
      </c>
      <c r="G79" s="37">
        <v>25194</v>
      </c>
      <c r="H79" s="6">
        <v>0.3645833333333333</v>
      </c>
      <c r="I79" s="8">
        <v>0.38425925925925924</v>
      </c>
      <c r="J79" s="11">
        <f t="shared" si="13"/>
        <v>0.01967592592592593</v>
      </c>
      <c r="K79" s="7">
        <f t="shared" si="14"/>
        <v>17.788235294117644</v>
      </c>
      <c r="L79">
        <f t="shared" si="15"/>
        <v>70</v>
      </c>
      <c r="M79">
        <f t="shared" si="16"/>
        <v>125</v>
      </c>
      <c r="N79">
        <f t="shared" si="17"/>
        <v>15</v>
      </c>
      <c r="O79">
        <f t="shared" si="18"/>
        <v>21</v>
      </c>
      <c r="P79">
        <f t="shared" si="19"/>
      </c>
    </row>
    <row r="80" spans="1:16" ht="12.75">
      <c r="A80" s="24">
        <v>71</v>
      </c>
      <c r="B80" s="14" t="s">
        <v>152</v>
      </c>
      <c r="C80" s="14" t="s">
        <v>122</v>
      </c>
      <c r="D80" s="14" t="s">
        <v>153</v>
      </c>
      <c r="E80" s="43" t="s">
        <v>116</v>
      </c>
      <c r="F80" s="14">
        <v>43</v>
      </c>
      <c r="G80" s="37">
        <v>30653</v>
      </c>
      <c r="H80" s="6">
        <v>0.41180555555555554</v>
      </c>
      <c r="I80" s="8">
        <v>0.43149305555555556</v>
      </c>
      <c r="J80" s="11">
        <f t="shared" si="13"/>
        <v>0.019687500000000024</v>
      </c>
      <c r="K80" s="7">
        <f t="shared" si="14"/>
        <v>17.777777777777757</v>
      </c>
      <c r="L80">
        <f t="shared" si="15"/>
        <v>71</v>
      </c>
      <c r="M80">
        <f t="shared" si="16"/>
        <v>125</v>
      </c>
      <c r="N80">
        <f t="shared" si="17"/>
        <v>5</v>
      </c>
      <c r="O80">
        <f t="shared" si="18"/>
        <v>8</v>
      </c>
      <c r="P80">
        <f t="shared" si="19"/>
      </c>
    </row>
    <row r="81" spans="1:16" ht="12.75">
      <c r="A81" s="24" t="s">
        <v>314</v>
      </c>
      <c r="B81" s="14" t="s">
        <v>61</v>
      </c>
      <c r="C81" s="14" t="s">
        <v>62</v>
      </c>
      <c r="D81" s="14" t="s">
        <v>63</v>
      </c>
      <c r="E81" s="43" t="s">
        <v>86</v>
      </c>
      <c r="F81" s="14">
        <v>4</v>
      </c>
      <c r="G81" s="37">
        <v>36756</v>
      </c>
      <c r="H81" s="6">
        <v>0.38680555555555557</v>
      </c>
      <c r="I81" s="8">
        <v>0.4065509259259259</v>
      </c>
      <c r="J81" s="11">
        <f t="shared" si="13"/>
        <v>0.01974537037037033</v>
      </c>
      <c r="K81" s="7">
        <f t="shared" si="14"/>
        <v>17.725674091442006</v>
      </c>
      <c r="L81">
        <f t="shared" si="15"/>
        <v>72</v>
      </c>
      <c r="M81">
        <f t="shared" si="16"/>
        <v>125</v>
      </c>
      <c r="N81">
        <f t="shared" si="17"/>
        <v>1</v>
      </c>
      <c r="O81">
        <f t="shared" si="18"/>
        <v>2</v>
      </c>
      <c r="P81">
        <f t="shared" si="19"/>
      </c>
    </row>
    <row r="82" spans="1:16" ht="12.75">
      <c r="A82" s="24" t="s">
        <v>314</v>
      </c>
      <c r="B82" s="5" t="s">
        <v>267</v>
      </c>
      <c r="C82" s="5" t="s">
        <v>112</v>
      </c>
      <c r="D82" s="5" t="s">
        <v>97</v>
      </c>
      <c r="E82" s="43" t="s">
        <v>66</v>
      </c>
      <c r="F82" s="14">
        <v>107</v>
      </c>
      <c r="G82" s="37">
        <v>29596</v>
      </c>
      <c r="H82" s="6">
        <v>0.4309027777777778</v>
      </c>
      <c r="I82" s="8">
        <v>0.45064814814814813</v>
      </c>
      <c r="J82" s="11">
        <f t="shared" si="13"/>
        <v>0.01974537037037033</v>
      </c>
      <c r="K82" s="7">
        <f t="shared" si="14"/>
        <v>17.725674091442006</v>
      </c>
      <c r="L82">
        <f t="shared" si="15"/>
        <v>72</v>
      </c>
      <c r="M82">
        <f t="shared" si="16"/>
        <v>125</v>
      </c>
      <c r="N82">
        <f t="shared" si="17"/>
        <v>16</v>
      </c>
      <c r="O82">
        <f t="shared" si="18"/>
        <v>21</v>
      </c>
      <c r="P82" t="str">
        <f t="shared" si="19"/>
        <v>ex-aequo</v>
      </c>
    </row>
    <row r="83" spans="1:16" ht="12.75">
      <c r="A83" s="24">
        <v>74</v>
      </c>
      <c r="B83" s="14" t="s">
        <v>191</v>
      </c>
      <c r="C83" s="14" t="s">
        <v>192</v>
      </c>
      <c r="D83" s="14" t="s">
        <v>59</v>
      </c>
      <c r="E83" s="43" t="s">
        <v>66</v>
      </c>
      <c r="F83" s="14">
        <v>64</v>
      </c>
      <c r="G83" s="37">
        <v>23029</v>
      </c>
      <c r="H83" s="6">
        <v>0.42430555555555555</v>
      </c>
      <c r="I83" s="8">
        <v>0.44416666666666665</v>
      </c>
      <c r="J83" s="11">
        <f t="shared" si="13"/>
        <v>0.019861111111111107</v>
      </c>
      <c r="K83" s="7">
        <f t="shared" si="14"/>
        <v>17.622377622377627</v>
      </c>
      <c r="L83">
        <f t="shared" si="15"/>
        <v>74</v>
      </c>
      <c r="M83">
        <f t="shared" si="16"/>
        <v>125</v>
      </c>
      <c r="N83">
        <f t="shared" si="17"/>
        <v>17</v>
      </c>
      <c r="O83">
        <f t="shared" si="18"/>
        <v>21</v>
      </c>
      <c r="P83">
        <f t="shared" si="19"/>
      </c>
    </row>
    <row r="84" spans="1:16" ht="12.75">
      <c r="A84" s="24">
        <v>75</v>
      </c>
      <c r="B84" s="5" t="s">
        <v>268</v>
      </c>
      <c r="C84" s="5" t="s">
        <v>269</v>
      </c>
      <c r="D84" s="5" t="s">
        <v>270</v>
      </c>
      <c r="E84" s="43" t="s">
        <v>116</v>
      </c>
      <c r="F84" s="14">
        <v>108</v>
      </c>
      <c r="G84" s="37">
        <v>33112</v>
      </c>
      <c r="H84" s="6">
        <v>0.4315972222222222</v>
      </c>
      <c r="I84" s="8">
        <v>0.45148148148148143</v>
      </c>
      <c r="J84" s="11">
        <f t="shared" si="13"/>
        <v>0.01988425925925924</v>
      </c>
      <c r="K84" s="7">
        <f t="shared" si="14"/>
        <v>17.601862630966256</v>
      </c>
      <c r="L84">
        <f t="shared" si="15"/>
        <v>75</v>
      </c>
      <c r="M84">
        <f t="shared" si="16"/>
        <v>125</v>
      </c>
      <c r="N84">
        <f t="shared" si="17"/>
        <v>6</v>
      </c>
      <c r="O84">
        <f t="shared" si="18"/>
        <v>8</v>
      </c>
      <c r="P84">
        <f t="shared" si="19"/>
      </c>
    </row>
    <row r="85" spans="1:16" ht="12.75">
      <c r="A85" s="24">
        <v>76</v>
      </c>
      <c r="B85" s="14" t="s">
        <v>129</v>
      </c>
      <c r="C85" s="14" t="s">
        <v>130</v>
      </c>
      <c r="D85" s="14" t="s">
        <v>63</v>
      </c>
      <c r="E85" s="43" t="s">
        <v>66</v>
      </c>
      <c r="F85" s="14">
        <v>32</v>
      </c>
      <c r="G85" s="37">
        <v>21999</v>
      </c>
      <c r="H85" s="6">
        <v>0.4076388888888889</v>
      </c>
      <c r="I85" s="8">
        <v>0.4275462962962963</v>
      </c>
      <c r="J85" s="11">
        <f t="shared" si="13"/>
        <v>0.01990740740740743</v>
      </c>
      <c r="K85" s="7">
        <f t="shared" si="14"/>
        <v>17.58139534883719</v>
      </c>
      <c r="L85">
        <f t="shared" si="15"/>
        <v>76</v>
      </c>
      <c r="M85">
        <f t="shared" si="16"/>
        <v>125</v>
      </c>
      <c r="N85">
        <f t="shared" si="17"/>
        <v>18</v>
      </c>
      <c r="O85">
        <f t="shared" si="18"/>
        <v>21</v>
      </c>
      <c r="P85">
        <f t="shared" si="19"/>
      </c>
    </row>
    <row r="86" spans="1:16" ht="12.75">
      <c r="A86" s="24">
        <v>77</v>
      </c>
      <c r="B86" s="14" t="s">
        <v>182</v>
      </c>
      <c r="C86" s="14" t="s">
        <v>183</v>
      </c>
      <c r="D86" s="27" t="s">
        <v>184</v>
      </c>
      <c r="E86" s="43" t="s">
        <v>116</v>
      </c>
      <c r="F86" s="14">
        <v>59</v>
      </c>
      <c r="G86" s="37">
        <v>27756</v>
      </c>
      <c r="H86" s="6">
        <v>0.40138888888888885</v>
      </c>
      <c r="I86" s="8">
        <v>0.4213194444444444</v>
      </c>
      <c r="J86" s="11">
        <f t="shared" si="13"/>
        <v>0.019930555555555562</v>
      </c>
      <c r="K86" s="7">
        <f t="shared" si="14"/>
        <v>17.560975609756092</v>
      </c>
      <c r="L86">
        <f t="shared" si="15"/>
        <v>77</v>
      </c>
      <c r="M86">
        <f t="shared" si="16"/>
        <v>125</v>
      </c>
      <c r="N86">
        <f t="shared" si="17"/>
        <v>7</v>
      </c>
      <c r="O86">
        <f t="shared" si="18"/>
        <v>8</v>
      </c>
      <c r="P86">
        <f t="shared" si="19"/>
      </c>
    </row>
    <row r="87" spans="1:16" ht="12.75">
      <c r="A87" s="24">
        <v>78</v>
      </c>
      <c r="B87" s="14" t="s">
        <v>203</v>
      </c>
      <c r="C87" s="14" t="s">
        <v>199</v>
      </c>
      <c r="D87" s="14" t="s">
        <v>97</v>
      </c>
      <c r="E87" s="43" t="s">
        <v>238</v>
      </c>
      <c r="F87" s="14">
        <v>71</v>
      </c>
      <c r="G87" s="37">
        <v>37413</v>
      </c>
      <c r="H87" s="6">
        <v>0.4583333333333333</v>
      </c>
      <c r="I87" s="8">
        <v>0.4782754629629629</v>
      </c>
      <c r="J87" s="11">
        <f t="shared" si="13"/>
        <v>0.0199421296296296</v>
      </c>
      <c r="K87" s="7">
        <f t="shared" si="14"/>
        <v>17.550783517121324</v>
      </c>
      <c r="L87">
        <f t="shared" si="15"/>
        <v>78</v>
      </c>
      <c r="M87">
        <f t="shared" si="16"/>
        <v>125</v>
      </c>
      <c r="N87">
        <f t="shared" si="17"/>
        <v>3</v>
      </c>
      <c r="O87">
        <f t="shared" si="18"/>
        <v>4</v>
      </c>
      <c r="P87">
        <f t="shared" si="19"/>
      </c>
    </row>
    <row r="88" spans="1:16" ht="12.75">
      <c r="A88" s="24">
        <v>79</v>
      </c>
      <c r="B88" s="14" t="s">
        <v>226</v>
      </c>
      <c r="C88" s="14" t="s">
        <v>227</v>
      </c>
      <c r="D88" s="14" t="s">
        <v>63</v>
      </c>
      <c r="E88" s="43" t="s">
        <v>60</v>
      </c>
      <c r="F88" s="14">
        <v>86</v>
      </c>
      <c r="G88" s="37">
        <v>24614</v>
      </c>
      <c r="H88" s="6">
        <v>0.43124999999999997</v>
      </c>
      <c r="I88" s="8">
        <v>0.4512731481481482</v>
      </c>
      <c r="J88" s="11">
        <f t="shared" si="13"/>
        <v>0.020023148148148207</v>
      </c>
      <c r="K88" s="7">
        <f t="shared" si="14"/>
        <v>17.479768786127117</v>
      </c>
      <c r="L88">
        <f t="shared" si="15"/>
        <v>79</v>
      </c>
      <c r="M88">
        <f t="shared" si="16"/>
        <v>125</v>
      </c>
      <c r="N88">
        <f t="shared" si="17"/>
        <v>2</v>
      </c>
      <c r="O88">
        <f t="shared" si="18"/>
        <v>18</v>
      </c>
      <c r="P88">
        <f t="shared" si="19"/>
      </c>
    </row>
    <row r="89" spans="1:16" ht="12.75">
      <c r="A89" s="24">
        <v>80</v>
      </c>
      <c r="B89" s="5" t="s">
        <v>257</v>
      </c>
      <c r="C89" s="5" t="s">
        <v>258</v>
      </c>
      <c r="D89" s="5" t="s">
        <v>259</v>
      </c>
      <c r="E89" s="43" t="s">
        <v>175</v>
      </c>
      <c r="F89" s="14">
        <v>102</v>
      </c>
      <c r="G89" s="37">
        <v>36922</v>
      </c>
      <c r="H89" s="6">
        <v>0.45069444444444445</v>
      </c>
      <c r="I89" s="8">
        <v>0.4707523148148148</v>
      </c>
      <c r="J89" s="11">
        <f t="shared" si="13"/>
        <v>0.020057870370370323</v>
      </c>
      <c r="K89" s="7">
        <f t="shared" si="14"/>
        <v>17.449509521061785</v>
      </c>
      <c r="L89">
        <f t="shared" si="15"/>
        <v>80</v>
      </c>
      <c r="M89">
        <f t="shared" si="16"/>
        <v>125</v>
      </c>
      <c r="N89">
        <f t="shared" si="17"/>
        <v>1</v>
      </c>
      <c r="O89">
        <f t="shared" si="18"/>
        <v>2</v>
      </c>
      <c r="P89">
        <f t="shared" si="19"/>
      </c>
    </row>
    <row r="90" spans="1:16" ht="12.75">
      <c r="A90" s="24">
        <v>81</v>
      </c>
      <c r="B90" s="10" t="s">
        <v>246</v>
      </c>
      <c r="C90" s="10" t="s">
        <v>247</v>
      </c>
      <c r="D90" s="10" t="s">
        <v>110</v>
      </c>
      <c r="E90" s="43" t="s">
        <v>57</v>
      </c>
      <c r="F90" s="14">
        <v>97</v>
      </c>
      <c r="G90" s="38">
        <v>28920</v>
      </c>
      <c r="H90" s="6">
        <v>0.4173611111111111</v>
      </c>
      <c r="I90" s="8">
        <v>0.43746527777777783</v>
      </c>
      <c r="J90" s="11">
        <f t="shared" si="13"/>
        <v>0.0201041666666667</v>
      </c>
      <c r="K90" s="7">
        <f t="shared" si="14"/>
        <v>17.409326424870436</v>
      </c>
      <c r="L90">
        <f t="shared" si="15"/>
        <v>81</v>
      </c>
      <c r="M90">
        <f t="shared" si="16"/>
        <v>125</v>
      </c>
      <c r="N90">
        <f t="shared" si="17"/>
        <v>23</v>
      </c>
      <c r="O90">
        <f t="shared" si="18"/>
        <v>28</v>
      </c>
      <c r="P90">
        <f t="shared" si="19"/>
      </c>
    </row>
    <row r="91" spans="1:16" ht="12.75">
      <c r="A91" s="24">
        <v>82</v>
      </c>
      <c r="B91" s="14" t="s">
        <v>82</v>
      </c>
      <c r="C91" s="14" t="s">
        <v>83</v>
      </c>
      <c r="D91" s="14" t="s">
        <v>59</v>
      </c>
      <c r="E91" s="43" t="s">
        <v>60</v>
      </c>
      <c r="F91" s="14">
        <v>12</v>
      </c>
      <c r="G91" s="37">
        <v>22758</v>
      </c>
      <c r="H91" s="6">
        <v>0.3972222222222222</v>
      </c>
      <c r="I91" s="25">
        <v>0.417337962962963</v>
      </c>
      <c r="J91" s="11">
        <f t="shared" si="13"/>
        <v>0.020115740740740795</v>
      </c>
      <c r="K91" s="7">
        <f t="shared" si="14"/>
        <v>17.39930955120824</v>
      </c>
      <c r="L91">
        <f t="shared" si="15"/>
        <v>82</v>
      </c>
      <c r="M91">
        <f t="shared" si="16"/>
        <v>125</v>
      </c>
      <c r="N91">
        <f t="shared" si="17"/>
        <v>3</v>
      </c>
      <c r="O91">
        <f t="shared" si="18"/>
        <v>18</v>
      </c>
      <c r="P91">
        <f t="shared" si="19"/>
      </c>
    </row>
    <row r="92" spans="1:16" ht="12.75">
      <c r="A92" s="24">
        <v>83</v>
      </c>
      <c r="B92" s="14" t="s">
        <v>198</v>
      </c>
      <c r="C92" s="14" t="s">
        <v>183</v>
      </c>
      <c r="D92" s="14" t="s">
        <v>97</v>
      </c>
      <c r="E92" s="43" t="s">
        <v>66</v>
      </c>
      <c r="F92" s="14">
        <v>68</v>
      </c>
      <c r="G92" s="37">
        <v>28237</v>
      </c>
      <c r="H92" s="6">
        <v>0.42569444444444443</v>
      </c>
      <c r="I92" s="8">
        <v>0.44582175925925926</v>
      </c>
      <c r="J92" s="11">
        <f t="shared" si="13"/>
        <v>0.020127314814814834</v>
      </c>
      <c r="K92" s="7">
        <f t="shared" si="14"/>
        <v>17.38930419781482</v>
      </c>
      <c r="L92">
        <f t="shared" si="15"/>
        <v>83</v>
      </c>
      <c r="M92">
        <f t="shared" si="16"/>
        <v>125</v>
      </c>
      <c r="N92">
        <f t="shared" si="17"/>
        <v>19</v>
      </c>
      <c r="O92">
        <f t="shared" si="18"/>
        <v>21</v>
      </c>
      <c r="P92">
        <f t="shared" si="19"/>
      </c>
    </row>
    <row r="93" spans="1:16" ht="12.75">
      <c r="A93" s="24">
        <v>84</v>
      </c>
      <c r="B93" s="14" t="s">
        <v>94</v>
      </c>
      <c r="C93" s="14" t="s">
        <v>98</v>
      </c>
      <c r="D93" s="14" t="s">
        <v>93</v>
      </c>
      <c r="E93" s="43" t="s">
        <v>60</v>
      </c>
      <c r="F93" s="14">
        <v>15</v>
      </c>
      <c r="G93" s="37">
        <v>21296</v>
      </c>
      <c r="H93" s="6">
        <v>0.4270833333333333</v>
      </c>
      <c r="I93" s="8">
        <v>0.4472453703703703</v>
      </c>
      <c r="J93" s="11">
        <f t="shared" si="13"/>
        <v>0.020162037037037006</v>
      </c>
      <c r="K93" s="7">
        <f t="shared" si="14"/>
        <v>17.359357060849625</v>
      </c>
      <c r="L93">
        <f t="shared" si="15"/>
        <v>84</v>
      </c>
      <c r="M93">
        <f t="shared" si="16"/>
        <v>125</v>
      </c>
      <c r="N93">
        <f t="shared" si="17"/>
        <v>4</v>
      </c>
      <c r="O93">
        <f t="shared" si="18"/>
        <v>18</v>
      </c>
      <c r="P93">
        <f t="shared" si="19"/>
      </c>
    </row>
    <row r="94" spans="1:16" ht="12.75">
      <c r="A94" s="24">
        <v>85</v>
      </c>
      <c r="B94" s="14" t="s">
        <v>120</v>
      </c>
      <c r="C94" s="14" t="s">
        <v>121</v>
      </c>
      <c r="D94" s="14" t="s">
        <v>56</v>
      </c>
      <c r="E94" s="43" t="s">
        <v>57</v>
      </c>
      <c r="F94" s="14">
        <v>28</v>
      </c>
      <c r="G94" s="37">
        <v>32714</v>
      </c>
      <c r="H94" s="6">
        <v>0.3909722222222222</v>
      </c>
      <c r="I94" s="8">
        <v>0.4111805555555556</v>
      </c>
      <c r="J94" s="11">
        <f t="shared" si="13"/>
        <v>0.020208333333333384</v>
      </c>
      <c r="K94" s="7">
        <f t="shared" si="14"/>
        <v>17.319587628865936</v>
      </c>
      <c r="L94">
        <f t="shared" si="15"/>
        <v>85</v>
      </c>
      <c r="M94">
        <f t="shared" si="16"/>
        <v>125</v>
      </c>
      <c r="N94">
        <f t="shared" si="17"/>
        <v>24</v>
      </c>
      <c r="O94">
        <f t="shared" si="18"/>
        <v>28</v>
      </c>
      <c r="P94">
        <f t="shared" si="19"/>
      </c>
    </row>
    <row r="95" spans="1:16" ht="12.75">
      <c r="A95" s="24">
        <v>86</v>
      </c>
      <c r="B95" s="5" t="s">
        <v>273</v>
      </c>
      <c r="C95" s="5" t="s">
        <v>58</v>
      </c>
      <c r="D95" s="5" t="s">
        <v>63</v>
      </c>
      <c r="E95" s="43" t="s">
        <v>66</v>
      </c>
      <c r="F95" s="14">
        <v>110</v>
      </c>
      <c r="G95" s="37">
        <v>20221</v>
      </c>
      <c r="H95" s="6">
        <v>0.453125</v>
      </c>
      <c r="I95" s="8">
        <v>0.4733449074074074</v>
      </c>
      <c r="J95" s="11">
        <f t="shared" si="13"/>
        <v>0.020219907407407423</v>
      </c>
      <c r="K95" s="7">
        <f t="shared" si="14"/>
        <v>17.30967372638808</v>
      </c>
      <c r="L95">
        <f t="shared" si="15"/>
        <v>86</v>
      </c>
      <c r="M95">
        <f t="shared" si="16"/>
        <v>125</v>
      </c>
      <c r="N95">
        <f t="shared" si="17"/>
        <v>20</v>
      </c>
      <c r="O95">
        <f t="shared" si="18"/>
        <v>21</v>
      </c>
      <c r="P95">
        <f t="shared" si="19"/>
      </c>
    </row>
    <row r="96" spans="1:15" ht="12.75">
      <c r="A96" s="24">
        <v>87</v>
      </c>
      <c r="B96" s="5" t="s">
        <v>283</v>
      </c>
      <c r="C96" s="5" t="s">
        <v>68</v>
      </c>
      <c r="D96" s="5" t="s">
        <v>284</v>
      </c>
      <c r="E96" s="43" t="s">
        <v>60</v>
      </c>
      <c r="F96" s="14">
        <v>118</v>
      </c>
      <c r="G96" s="37">
        <v>23468</v>
      </c>
      <c r="H96" s="6">
        <v>0.4517361111111111</v>
      </c>
      <c r="I96" s="8">
        <v>0.4720486111111111</v>
      </c>
      <c r="J96" s="11">
        <f t="shared" si="13"/>
        <v>0.02031250000000001</v>
      </c>
      <c r="K96" s="7">
        <f t="shared" si="14"/>
        <v>17.230769230769223</v>
      </c>
      <c r="L96">
        <f t="shared" si="15"/>
        <v>87</v>
      </c>
      <c r="M96">
        <f t="shared" si="16"/>
        <v>125</v>
      </c>
      <c r="N96">
        <f t="shared" si="17"/>
        <v>5</v>
      </c>
      <c r="O96">
        <f t="shared" si="18"/>
        <v>18</v>
      </c>
    </row>
    <row r="97" spans="1:15" ht="12.75">
      <c r="A97" s="24">
        <v>88</v>
      </c>
      <c r="B97" s="14" t="s">
        <v>163</v>
      </c>
      <c r="C97" s="14" t="s">
        <v>165</v>
      </c>
      <c r="D97" s="14" t="s">
        <v>164</v>
      </c>
      <c r="E97" s="43" t="s">
        <v>60</v>
      </c>
      <c r="F97" s="14">
        <v>49</v>
      </c>
      <c r="G97" s="37">
        <v>23202</v>
      </c>
      <c r="H97" s="6">
        <v>0.4375</v>
      </c>
      <c r="I97" s="8">
        <v>0.4579166666666667</v>
      </c>
      <c r="J97" s="11">
        <f t="shared" si="13"/>
        <v>0.020416666666666694</v>
      </c>
      <c r="K97" s="7">
        <f t="shared" si="14"/>
        <v>17.14285714285712</v>
      </c>
      <c r="L97">
        <f t="shared" si="15"/>
        <v>88</v>
      </c>
      <c r="M97">
        <f t="shared" si="16"/>
        <v>125</v>
      </c>
      <c r="N97">
        <f t="shared" si="17"/>
        <v>6</v>
      </c>
      <c r="O97">
        <f t="shared" si="18"/>
        <v>18</v>
      </c>
    </row>
    <row r="98" spans="1:15" ht="12.75">
      <c r="A98" s="24">
        <v>89</v>
      </c>
      <c r="B98" s="14" t="s">
        <v>133</v>
      </c>
      <c r="C98" s="14" t="s">
        <v>134</v>
      </c>
      <c r="D98" s="14" t="s">
        <v>63</v>
      </c>
      <c r="E98" s="43" t="s">
        <v>60</v>
      </c>
      <c r="F98" s="14">
        <v>34</v>
      </c>
      <c r="G98" s="37">
        <v>25950</v>
      </c>
      <c r="H98" s="6">
        <v>0.40902777777777777</v>
      </c>
      <c r="I98" s="8">
        <v>0.42962962962962964</v>
      </c>
      <c r="J98" s="11">
        <f t="shared" si="13"/>
        <v>0.02060185185185187</v>
      </c>
      <c r="K98" s="7">
        <f t="shared" si="14"/>
        <v>16.988764044943807</v>
      </c>
      <c r="L98">
        <f t="shared" si="15"/>
        <v>89</v>
      </c>
      <c r="M98">
        <f t="shared" si="16"/>
        <v>125</v>
      </c>
      <c r="N98">
        <f t="shared" si="17"/>
        <v>7</v>
      </c>
      <c r="O98">
        <f t="shared" si="18"/>
        <v>18</v>
      </c>
    </row>
    <row r="99" spans="1:15" ht="12.75">
      <c r="A99" s="24">
        <v>90</v>
      </c>
      <c r="B99" s="14" t="s">
        <v>200</v>
      </c>
      <c r="C99" s="14" t="s">
        <v>201</v>
      </c>
      <c r="D99" s="14" t="s">
        <v>202</v>
      </c>
      <c r="E99" s="43" t="s">
        <v>90</v>
      </c>
      <c r="F99" s="14">
        <v>70</v>
      </c>
      <c r="G99" s="37">
        <v>25226</v>
      </c>
      <c r="H99" s="6">
        <v>0.43263888888888885</v>
      </c>
      <c r="I99" s="8">
        <v>0.45332175925925927</v>
      </c>
      <c r="J99" s="11">
        <f t="shared" si="13"/>
        <v>0.02068287037037042</v>
      </c>
      <c r="K99" s="7">
        <f t="shared" si="14"/>
        <v>16.922216004476738</v>
      </c>
      <c r="L99">
        <f t="shared" si="15"/>
        <v>90</v>
      </c>
      <c r="M99">
        <f t="shared" si="16"/>
        <v>125</v>
      </c>
      <c r="N99">
        <f t="shared" si="17"/>
        <v>7</v>
      </c>
      <c r="O99">
        <f t="shared" si="18"/>
        <v>8</v>
      </c>
    </row>
    <row r="100" spans="1:15" ht="12.75">
      <c r="A100" s="24">
        <v>91</v>
      </c>
      <c r="B100" s="14" t="s">
        <v>203</v>
      </c>
      <c r="C100" s="14" t="s">
        <v>201</v>
      </c>
      <c r="D100" s="14" t="s">
        <v>97</v>
      </c>
      <c r="E100" s="43" t="s">
        <v>66</v>
      </c>
      <c r="F100" s="14">
        <v>72</v>
      </c>
      <c r="G100" s="37">
        <v>26059</v>
      </c>
      <c r="H100" s="6">
        <v>0.45694444444444443</v>
      </c>
      <c r="I100" s="8">
        <v>0.47768518518518516</v>
      </c>
      <c r="J100" s="11">
        <f t="shared" si="13"/>
        <v>0.020740740740740726</v>
      </c>
      <c r="K100" s="7">
        <f t="shared" si="14"/>
        <v>16.875000000000014</v>
      </c>
      <c r="L100">
        <f t="shared" si="15"/>
        <v>91</v>
      </c>
      <c r="M100">
        <f t="shared" si="16"/>
        <v>125</v>
      </c>
      <c r="N100">
        <f t="shared" si="17"/>
        <v>21</v>
      </c>
      <c r="O100">
        <f t="shared" si="18"/>
        <v>21</v>
      </c>
    </row>
    <row r="101" spans="1:15" ht="12.75">
      <c r="A101" s="24">
        <v>92</v>
      </c>
      <c r="B101" s="14" t="s">
        <v>181</v>
      </c>
      <c r="C101" s="14" t="s">
        <v>98</v>
      </c>
      <c r="D101" s="14" t="s">
        <v>69</v>
      </c>
      <c r="E101" s="43" t="s">
        <v>60</v>
      </c>
      <c r="F101" s="14">
        <v>58</v>
      </c>
      <c r="G101" s="37">
        <v>19355</v>
      </c>
      <c r="H101" s="6">
        <v>0.40208333333333335</v>
      </c>
      <c r="I101" s="8">
        <v>0.42290509259259257</v>
      </c>
      <c r="J101" s="11">
        <f t="shared" si="13"/>
        <v>0.02082175925925922</v>
      </c>
      <c r="K101" s="7">
        <f t="shared" si="14"/>
        <v>16.80933852140081</v>
      </c>
      <c r="L101">
        <f t="shared" si="15"/>
        <v>92</v>
      </c>
      <c r="M101">
        <f t="shared" si="16"/>
        <v>125</v>
      </c>
      <c r="N101">
        <f t="shared" si="17"/>
        <v>8</v>
      </c>
      <c r="O101">
        <f t="shared" si="18"/>
        <v>18</v>
      </c>
    </row>
    <row r="102" spans="1:15" ht="12.75">
      <c r="A102" s="24">
        <v>93</v>
      </c>
      <c r="B102" s="14" t="s">
        <v>54</v>
      </c>
      <c r="C102" s="14" t="s">
        <v>55</v>
      </c>
      <c r="D102" s="14" t="s">
        <v>56</v>
      </c>
      <c r="E102" s="43" t="s">
        <v>57</v>
      </c>
      <c r="F102" s="14">
        <v>3</v>
      </c>
      <c r="G102" s="37">
        <v>26606</v>
      </c>
      <c r="H102" s="6">
        <v>0.3756944444444445</v>
      </c>
      <c r="I102" s="8">
        <v>0.3965856481481482</v>
      </c>
      <c r="J102" s="11">
        <f t="shared" si="13"/>
        <v>0.020891203703703676</v>
      </c>
      <c r="K102" s="7">
        <f t="shared" si="14"/>
        <v>16.75346260387814</v>
      </c>
      <c r="L102">
        <f t="shared" si="15"/>
        <v>93</v>
      </c>
      <c r="M102">
        <f t="shared" si="16"/>
        <v>125</v>
      </c>
      <c r="N102">
        <f t="shared" si="17"/>
        <v>25</v>
      </c>
      <c r="O102">
        <f t="shared" si="18"/>
        <v>28</v>
      </c>
    </row>
    <row r="103" spans="1:15" ht="12.75">
      <c r="A103" s="24">
        <v>94</v>
      </c>
      <c r="B103" s="5" t="s">
        <v>255</v>
      </c>
      <c r="C103" s="5" t="s">
        <v>150</v>
      </c>
      <c r="D103" s="5" t="s">
        <v>254</v>
      </c>
      <c r="E103" s="43" t="s">
        <v>57</v>
      </c>
      <c r="F103" s="14">
        <v>100</v>
      </c>
      <c r="G103" s="37">
        <v>23835</v>
      </c>
      <c r="H103" s="6">
        <v>0.4534722222222222</v>
      </c>
      <c r="I103" s="8">
        <v>0.47453703703703703</v>
      </c>
      <c r="J103" s="11">
        <f t="shared" si="13"/>
        <v>0.021064814814814814</v>
      </c>
      <c r="K103" s="7">
        <f t="shared" si="14"/>
        <v>16.615384615384617</v>
      </c>
      <c r="L103">
        <f t="shared" si="15"/>
        <v>94</v>
      </c>
      <c r="M103">
        <f t="shared" si="16"/>
        <v>125</v>
      </c>
      <c r="N103">
        <f t="shared" si="17"/>
        <v>26</v>
      </c>
      <c r="O103">
        <f t="shared" si="18"/>
        <v>28</v>
      </c>
    </row>
    <row r="104" spans="1:15" ht="12.75">
      <c r="A104" s="24">
        <v>95</v>
      </c>
      <c r="B104" s="14" t="s">
        <v>73</v>
      </c>
      <c r="C104" s="14" t="s">
        <v>68</v>
      </c>
      <c r="D104" s="14" t="s">
        <v>59</v>
      </c>
      <c r="E104" s="43" t="s">
        <v>60</v>
      </c>
      <c r="F104" s="14">
        <v>1</v>
      </c>
      <c r="G104" s="37">
        <v>17425</v>
      </c>
      <c r="H104" s="6">
        <v>0.3958333333333333</v>
      </c>
      <c r="I104" s="8">
        <v>0.4170023148148148</v>
      </c>
      <c r="J104" s="11">
        <f t="shared" si="13"/>
        <v>0.021168981481481497</v>
      </c>
      <c r="K104" s="7">
        <f t="shared" si="14"/>
        <v>16.533624931656632</v>
      </c>
      <c r="L104">
        <f t="shared" si="15"/>
        <v>95</v>
      </c>
      <c r="M104">
        <f t="shared" si="16"/>
        <v>125</v>
      </c>
      <c r="N104">
        <f t="shared" si="17"/>
        <v>9</v>
      </c>
      <c r="O104">
        <f t="shared" si="18"/>
        <v>18</v>
      </c>
    </row>
    <row r="105" spans="1:15" ht="12.75">
      <c r="A105" s="24">
        <v>96</v>
      </c>
      <c r="B105" s="14" t="s">
        <v>180</v>
      </c>
      <c r="C105" s="14" t="s">
        <v>98</v>
      </c>
      <c r="D105" s="14" t="s">
        <v>63</v>
      </c>
      <c r="E105" s="43" t="s">
        <v>60</v>
      </c>
      <c r="F105" s="14">
        <v>57</v>
      </c>
      <c r="G105" s="37">
        <v>24385</v>
      </c>
      <c r="H105" s="6">
        <v>0.40277777777777773</v>
      </c>
      <c r="I105" s="8">
        <v>0.4239583333333334</v>
      </c>
      <c r="J105" s="11">
        <f t="shared" si="13"/>
        <v>0.021180555555555647</v>
      </c>
      <c r="K105" s="7">
        <f t="shared" si="14"/>
        <v>16.524590163934356</v>
      </c>
      <c r="L105">
        <f t="shared" si="15"/>
        <v>96</v>
      </c>
      <c r="M105">
        <f t="shared" si="16"/>
        <v>125</v>
      </c>
      <c r="N105">
        <f t="shared" si="17"/>
        <v>10</v>
      </c>
      <c r="O105">
        <f t="shared" si="18"/>
        <v>18</v>
      </c>
    </row>
    <row r="106" spans="1:15" ht="12.75">
      <c r="A106" s="24">
        <v>97</v>
      </c>
      <c r="B106" s="14" t="s">
        <v>160</v>
      </c>
      <c r="C106" s="14" t="s">
        <v>161</v>
      </c>
      <c r="D106" s="14" t="s">
        <v>162</v>
      </c>
      <c r="E106" s="43" t="s">
        <v>60</v>
      </c>
      <c r="F106" s="14">
        <v>48</v>
      </c>
      <c r="G106" s="37">
        <v>21600</v>
      </c>
      <c r="H106" s="6">
        <v>0.41250000000000003</v>
      </c>
      <c r="I106" s="8">
        <v>0.4337037037037037</v>
      </c>
      <c r="J106" s="11">
        <f aca="true" t="shared" si="20" ref="J106:J134">IF(I106&lt;&gt;"",I106-H106,"")</f>
        <v>0.02120370370370367</v>
      </c>
      <c r="K106" s="7">
        <f aca="true" t="shared" si="21" ref="K106:K134">IF(I106&lt;&gt;"",8.4/(J106*24),"")</f>
        <v>16.50655021834064</v>
      </c>
      <c r="L106">
        <f aca="true" t="shared" si="22" ref="L106:L136">RANK(J106,$J$10:$J$975,1)</f>
        <v>97</v>
      </c>
      <c r="M106">
        <f aca="true" t="shared" si="23" ref="M106:M136">COUNT($J$10:$J$955)</f>
        <v>125</v>
      </c>
      <c r="N106">
        <f aca="true" t="shared" si="24" ref="N106:N136">SUMPRODUCT(($E$10:$E$185=E106)*(J106&gt;$J$10:$J$185))+1</f>
        <v>11</v>
      </c>
      <c r="O106">
        <f aca="true" t="shared" si="25" ref="O106:O136">COUNTIF($E$10:$E$125,E106)</f>
        <v>18</v>
      </c>
    </row>
    <row r="107" spans="1:15" ht="12.75">
      <c r="A107" s="24">
        <v>98</v>
      </c>
      <c r="B107" s="14" t="s">
        <v>211</v>
      </c>
      <c r="C107" s="14" t="s">
        <v>123</v>
      </c>
      <c r="D107" s="14" t="s">
        <v>63</v>
      </c>
      <c r="E107" s="43" t="s">
        <v>212</v>
      </c>
      <c r="F107" s="14">
        <v>78</v>
      </c>
      <c r="G107" s="37">
        <v>25125</v>
      </c>
      <c r="H107" s="6">
        <v>0.43402777777777773</v>
      </c>
      <c r="I107" s="8">
        <v>0.45525462962962965</v>
      </c>
      <c r="J107" s="11">
        <f t="shared" si="20"/>
        <v>0.021226851851851913</v>
      </c>
      <c r="K107" s="7">
        <f t="shared" si="21"/>
        <v>16.488549618320565</v>
      </c>
      <c r="L107">
        <f t="shared" si="22"/>
        <v>98</v>
      </c>
      <c r="M107">
        <f t="shared" si="23"/>
        <v>125</v>
      </c>
      <c r="N107">
        <f t="shared" si="24"/>
        <v>1</v>
      </c>
      <c r="O107">
        <f t="shared" si="25"/>
        <v>1</v>
      </c>
    </row>
    <row r="108" spans="1:15" ht="12.75">
      <c r="A108" s="24">
        <v>99</v>
      </c>
      <c r="B108" s="14" t="s">
        <v>74</v>
      </c>
      <c r="C108" s="14" t="s">
        <v>75</v>
      </c>
      <c r="D108" s="14" t="s">
        <v>59</v>
      </c>
      <c r="E108" s="43" t="s">
        <v>60</v>
      </c>
      <c r="F108" s="14">
        <v>8</v>
      </c>
      <c r="G108" s="37">
        <v>24765</v>
      </c>
      <c r="H108" s="6">
        <v>0.39444444444444443</v>
      </c>
      <c r="I108" s="8">
        <v>0.41582175925925924</v>
      </c>
      <c r="J108" s="11">
        <f t="shared" si="20"/>
        <v>0.021377314814814807</v>
      </c>
      <c r="K108" s="7">
        <f t="shared" si="21"/>
        <v>16.372495939361134</v>
      </c>
      <c r="L108">
        <f t="shared" si="22"/>
        <v>99</v>
      </c>
      <c r="M108">
        <f t="shared" si="23"/>
        <v>125</v>
      </c>
      <c r="N108">
        <f t="shared" si="24"/>
        <v>12</v>
      </c>
      <c r="O108">
        <f t="shared" si="25"/>
        <v>18</v>
      </c>
    </row>
    <row r="109" spans="1:15" ht="12.75">
      <c r="A109" s="24">
        <v>100</v>
      </c>
      <c r="B109" s="10" t="s">
        <v>242</v>
      </c>
      <c r="C109" s="10" t="s">
        <v>150</v>
      </c>
      <c r="D109" s="10" t="s">
        <v>243</v>
      </c>
      <c r="E109" s="43" t="s">
        <v>57</v>
      </c>
      <c r="F109" s="14">
        <v>95</v>
      </c>
      <c r="G109" s="38">
        <v>20658</v>
      </c>
      <c r="H109" s="6">
        <v>0.4458333333333333</v>
      </c>
      <c r="I109" s="8">
        <v>0.46732638888888883</v>
      </c>
      <c r="J109" s="11">
        <f t="shared" si="20"/>
        <v>0.02149305555555553</v>
      </c>
      <c r="K109" s="7">
        <f t="shared" si="21"/>
        <v>16.284329563812623</v>
      </c>
      <c r="L109">
        <f t="shared" si="22"/>
        <v>100</v>
      </c>
      <c r="M109">
        <f t="shared" si="23"/>
        <v>125</v>
      </c>
      <c r="N109">
        <f t="shared" si="24"/>
        <v>27</v>
      </c>
      <c r="O109">
        <f t="shared" si="25"/>
        <v>28</v>
      </c>
    </row>
    <row r="110" spans="1:15" ht="12.75">
      <c r="A110" s="24">
        <v>101</v>
      </c>
      <c r="B110" s="14" t="s">
        <v>187</v>
      </c>
      <c r="C110" s="14" t="s">
        <v>71</v>
      </c>
      <c r="D110" s="14" t="s">
        <v>63</v>
      </c>
      <c r="E110" s="43" t="s">
        <v>60</v>
      </c>
      <c r="F110" s="14">
        <v>61</v>
      </c>
      <c r="G110" s="37">
        <v>19172</v>
      </c>
      <c r="H110" s="6">
        <v>0.4215277777777778</v>
      </c>
      <c r="I110" s="8">
        <v>0.44302083333333336</v>
      </c>
      <c r="J110" s="11">
        <f t="shared" si="20"/>
        <v>0.021493055555555585</v>
      </c>
      <c r="K110" s="7">
        <f t="shared" si="21"/>
        <v>16.28432956381258</v>
      </c>
      <c r="L110">
        <f t="shared" si="22"/>
        <v>101</v>
      </c>
      <c r="M110">
        <f t="shared" si="23"/>
        <v>125</v>
      </c>
      <c r="N110">
        <f t="shared" si="24"/>
        <v>13</v>
      </c>
      <c r="O110">
        <f t="shared" si="25"/>
        <v>18</v>
      </c>
    </row>
    <row r="111" spans="1:15" ht="12.75">
      <c r="A111" s="24">
        <v>102</v>
      </c>
      <c r="B111" s="5" t="s">
        <v>160</v>
      </c>
      <c r="C111" s="5" t="s">
        <v>201</v>
      </c>
      <c r="D111" s="5" t="s">
        <v>136</v>
      </c>
      <c r="E111" s="43" t="s">
        <v>116</v>
      </c>
      <c r="F111" s="14">
        <v>115</v>
      </c>
      <c r="G111" s="37">
        <v>28669</v>
      </c>
      <c r="H111" s="6">
        <v>0.4371527777777778</v>
      </c>
      <c r="I111" s="8">
        <v>0.4589351851851852</v>
      </c>
      <c r="J111" s="11">
        <f t="shared" si="20"/>
        <v>0.021782407407407445</v>
      </c>
      <c r="K111" s="7">
        <f t="shared" si="21"/>
        <v>16.068012752391045</v>
      </c>
      <c r="L111">
        <f t="shared" si="22"/>
        <v>102</v>
      </c>
      <c r="M111">
        <f t="shared" si="23"/>
        <v>125</v>
      </c>
      <c r="N111">
        <f t="shared" si="24"/>
        <v>8</v>
      </c>
      <c r="O111">
        <f t="shared" si="25"/>
        <v>8</v>
      </c>
    </row>
    <row r="112" spans="1:15" ht="12.75">
      <c r="A112" s="24">
        <v>103</v>
      </c>
      <c r="B112" s="14" t="s">
        <v>154</v>
      </c>
      <c r="C112" s="14" t="s">
        <v>155</v>
      </c>
      <c r="D112" s="14" t="s">
        <v>101</v>
      </c>
      <c r="E112" s="43" t="s">
        <v>311</v>
      </c>
      <c r="F112" s="14">
        <v>44</v>
      </c>
      <c r="G112" s="37">
        <v>37380</v>
      </c>
      <c r="H112" s="6">
        <v>0.4263888888888889</v>
      </c>
      <c r="I112" s="8">
        <v>0.4482407407407407</v>
      </c>
      <c r="J112" s="11">
        <f t="shared" si="20"/>
        <v>0.021851851851851845</v>
      </c>
      <c r="K112" s="7">
        <f t="shared" si="21"/>
        <v>16.016949152542377</v>
      </c>
      <c r="L112">
        <f t="shared" si="22"/>
        <v>103</v>
      </c>
      <c r="M112">
        <f t="shared" si="23"/>
        <v>125</v>
      </c>
      <c r="N112">
        <f t="shared" si="24"/>
        <v>1</v>
      </c>
      <c r="O112">
        <f t="shared" si="25"/>
        <v>1</v>
      </c>
    </row>
    <row r="113" spans="1:15" ht="12.75">
      <c r="A113" s="24">
        <v>104</v>
      </c>
      <c r="B113" s="14" t="s">
        <v>170</v>
      </c>
      <c r="C113" s="14" t="s">
        <v>171</v>
      </c>
      <c r="D113" s="14" t="s">
        <v>63</v>
      </c>
      <c r="E113" s="43" t="s">
        <v>86</v>
      </c>
      <c r="F113" s="14">
        <v>52</v>
      </c>
      <c r="G113" s="37">
        <v>36840</v>
      </c>
      <c r="H113" s="6">
        <v>0.41875</v>
      </c>
      <c r="I113" s="8">
        <v>0.44075231481481486</v>
      </c>
      <c r="J113" s="11">
        <f t="shared" si="20"/>
        <v>0.02200231481481485</v>
      </c>
      <c r="K113" s="7">
        <f t="shared" si="21"/>
        <v>15.907417148868992</v>
      </c>
      <c r="L113">
        <f t="shared" si="22"/>
        <v>104</v>
      </c>
      <c r="M113">
        <f t="shared" si="23"/>
        <v>125</v>
      </c>
      <c r="N113">
        <f t="shared" si="24"/>
        <v>2</v>
      </c>
      <c r="O113">
        <f t="shared" si="25"/>
        <v>2</v>
      </c>
    </row>
    <row r="114" spans="1:15" ht="12.75">
      <c r="A114" s="24">
        <v>105</v>
      </c>
      <c r="B114" s="14" t="s">
        <v>124</v>
      </c>
      <c r="C114" s="14" t="s">
        <v>204</v>
      </c>
      <c r="D114" s="14" t="s">
        <v>205</v>
      </c>
      <c r="E114" s="43" t="s">
        <v>57</v>
      </c>
      <c r="F114" s="14">
        <v>73</v>
      </c>
      <c r="G114" s="37">
        <v>32566</v>
      </c>
      <c r="H114" s="6">
        <v>0.3923611111111111</v>
      </c>
      <c r="I114" s="8">
        <v>0.4143981481481482</v>
      </c>
      <c r="J114" s="11">
        <f t="shared" si="20"/>
        <v>0.022037037037037077</v>
      </c>
      <c r="K114" s="7">
        <f t="shared" si="21"/>
        <v>15.882352941176443</v>
      </c>
      <c r="L114">
        <f t="shared" si="22"/>
        <v>105</v>
      </c>
      <c r="M114">
        <f t="shared" si="23"/>
        <v>125</v>
      </c>
      <c r="N114">
        <f t="shared" si="24"/>
        <v>28</v>
      </c>
      <c r="O114">
        <f t="shared" si="25"/>
        <v>28</v>
      </c>
    </row>
    <row r="115" spans="1:15" ht="12.75">
      <c r="A115" s="24">
        <v>106</v>
      </c>
      <c r="B115" s="5" t="s">
        <v>294</v>
      </c>
      <c r="C115" s="5" t="s">
        <v>295</v>
      </c>
      <c r="D115" s="5" t="s">
        <v>56</v>
      </c>
      <c r="E115" s="43" t="s">
        <v>238</v>
      </c>
      <c r="F115" s="14">
        <v>123</v>
      </c>
      <c r="G115" s="37">
        <v>36462</v>
      </c>
      <c r="H115" s="6">
        <v>0.4552083333333334</v>
      </c>
      <c r="I115" s="8">
        <v>0.4774537037037037</v>
      </c>
      <c r="J115" s="11">
        <f t="shared" si="20"/>
        <v>0.022245370370370332</v>
      </c>
      <c r="K115" s="7">
        <f t="shared" si="21"/>
        <v>15.733610822060381</v>
      </c>
      <c r="L115">
        <f t="shared" si="22"/>
        <v>106</v>
      </c>
      <c r="M115">
        <f t="shared" si="23"/>
        <v>125</v>
      </c>
      <c r="N115">
        <f t="shared" si="24"/>
        <v>4</v>
      </c>
      <c r="O115">
        <f t="shared" si="25"/>
        <v>4</v>
      </c>
    </row>
    <row r="116" spans="1:15" ht="12.75">
      <c r="A116" s="24">
        <v>107</v>
      </c>
      <c r="B116" s="5" t="s">
        <v>288</v>
      </c>
      <c r="C116" s="5" t="s">
        <v>289</v>
      </c>
      <c r="D116" s="5" t="s">
        <v>136</v>
      </c>
      <c r="E116" s="43" t="s">
        <v>90</v>
      </c>
      <c r="F116" s="14">
        <v>121</v>
      </c>
      <c r="G116" s="37">
        <v>22095</v>
      </c>
      <c r="H116" s="6">
        <v>0.43368055555555557</v>
      </c>
      <c r="I116" s="8">
        <v>0.4559722222222222</v>
      </c>
      <c r="J116" s="11">
        <f t="shared" si="20"/>
        <v>0.022291666666666654</v>
      </c>
      <c r="K116" s="7">
        <f t="shared" si="21"/>
        <v>15.700934579439261</v>
      </c>
      <c r="L116">
        <f t="shared" si="22"/>
        <v>107</v>
      </c>
      <c r="M116">
        <f t="shared" si="23"/>
        <v>125</v>
      </c>
      <c r="N116">
        <f t="shared" si="24"/>
        <v>8</v>
      </c>
      <c r="O116">
        <f t="shared" si="25"/>
        <v>8</v>
      </c>
    </row>
    <row r="117" spans="1:15" ht="12.75">
      <c r="A117" s="24">
        <v>108</v>
      </c>
      <c r="B117" s="14" t="s">
        <v>53</v>
      </c>
      <c r="C117" s="14" t="s">
        <v>58</v>
      </c>
      <c r="D117" s="14" t="s">
        <v>59</v>
      </c>
      <c r="E117" s="43" t="s">
        <v>60</v>
      </c>
      <c r="F117" s="14">
        <v>2</v>
      </c>
      <c r="G117" s="37">
        <v>19262</v>
      </c>
      <c r="H117" s="6">
        <v>0.375</v>
      </c>
      <c r="I117" s="8">
        <v>0.39731481481481484</v>
      </c>
      <c r="J117" s="11">
        <f t="shared" si="20"/>
        <v>0.022314814814814843</v>
      </c>
      <c r="K117" s="7">
        <f t="shared" si="21"/>
        <v>15.684647302904546</v>
      </c>
      <c r="L117">
        <f t="shared" si="22"/>
        <v>108</v>
      </c>
      <c r="M117">
        <f t="shared" si="23"/>
        <v>125</v>
      </c>
      <c r="N117">
        <f t="shared" si="24"/>
        <v>14</v>
      </c>
      <c r="O117">
        <f t="shared" si="25"/>
        <v>18</v>
      </c>
    </row>
    <row r="118" spans="1:15" ht="12.75">
      <c r="A118" s="24">
        <v>109</v>
      </c>
      <c r="B118" s="5" t="s">
        <v>275</v>
      </c>
      <c r="C118" s="5" t="s">
        <v>58</v>
      </c>
      <c r="D118" s="5" t="s">
        <v>63</v>
      </c>
      <c r="E118" s="43" t="s">
        <v>60</v>
      </c>
      <c r="F118" s="14">
        <v>112</v>
      </c>
      <c r="G118" s="37">
        <v>22742</v>
      </c>
      <c r="H118" s="6">
        <v>0.4378472222222222</v>
      </c>
      <c r="I118" s="8">
        <v>0.4602199074074074</v>
      </c>
      <c r="J118" s="11">
        <f t="shared" si="20"/>
        <v>0.022372685185185204</v>
      </c>
      <c r="K118" s="7">
        <f t="shared" si="21"/>
        <v>15.644076564924974</v>
      </c>
      <c r="L118">
        <f t="shared" si="22"/>
        <v>109</v>
      </c>
      <c r="M118">
        <f t="shared" si="23"/>
        <v>125</v>
      </c>
      <c r="N118">
        <f t="shared" si="24"/>
        <v>15</v>
      </c>
      <c r="O118">
        <f t="shared" si="25"/>
        <v>18</v>
      </c>
    </row>
    <row r="119" spans="1:15" ht="12.75">
      <c r="A119" s="24">
        <v>110</v>
      </c>
      <c r="B119" s="14" t="s">
        <v>190</v>
      </c>
      <c r="C119" s="14" t="s">
        <v>88</v>
      </c>
      <c r="D119" s="14" t="s">
        <v>59</v>
      </c>
      <c r="E119" s="43" t="s">
        <v>60</v>
      </c>
      <c r="F119" s="14">
        <v>63</v>
      </c>
      <c r="G119" s="37">
        <v>21684</v>
      </c>
      <c r="H119" s="6">
        <v>0.4222222222222222</v>
      </c>
      <c r="I119" s="8">
        <v>0.4447337962962963</v>
      </c>
      <c r="J119" s="11">
        <f t="shared" si="20"/>
        <v>0.02251157407407406</v>
      </c>
      <c r="K119" s="7">
        <f t="shared" si="21"/>
        <v>15.547557840616978</v>
      </c>
      <c r="L119">
        <f t="shared" si="22"/>
        <v>110</v>
      </c>
      <c r="M119">
        <f t="shared" si="23"/>
        <v>125</v>
      </c>
      <c r="N119">
        <f t="shared" si="24"/>
        <v>16</v>
      </c>
      <c r="O119">
        <f t="shared" si="25"/>
        <v>18</v>
      </c>
    </row>
    <row r="120" spans="1:15" ht="12.75">
      <c r="A120" s="24">
        <v>111</v>
      </c>
      <c r="B120" s="14" t="s">
        <v>172</v>
      </c>
      <c r="C120" s="14" t="s">
        <v>173</v>
      </c>
      <c r="D120" s="14" t="s">
        <v>174</v>
      </c>
      <c r="E120" s="43" t="s">
        <v>175</v>
      </c>
      <c r="F120" s="14">
        <v>53</v>
      </c>
      <c r="G120" s="37">
        <v>36319</v>
      </c>
      <c r="H120" s="6">
        <v>0.41805555555555557</v>
      </c>
      <c r="I120" s="8">
        <v>0.440625</v>
      </c>
      <c r="J120" s="11">
        <f t="shared" si="20"/>
        <v>0.02256944444444442</v>
      </c>
      <c r="K120" s="7">
        <f t="shared" si="21"/>
        <v>15.507692307692325</v>
      </c>
      <c r="L120">
        <f t="shared" si="22"/>
        <v>111</v>
      </c>
      <c r="M120">
        <f t="shared" si="23"/>
        <v>125</v>
      </c>
      <c r="N120">
        <f t="shared" si="24"/>
        <v>2</v>
      </c>
      <c r="O120">
        <f t="shared" si="25"/>
        <v>2</v>
      </c>
    </row>
    <row r="121" spans="1:15" ht="12.75">
      <c r="A121" s="24">
        <v>112</v>
      </c>
      <c r="B121" s="14" t="s">
        <v>206</v>
      </c>
      <c r="C121" s="14" t="s">
        <v>207</v>
      </c>
      <c r="D121" s="14" t="s">
        <v>59</v>
      </c>
      <c r="E121" s="43" t="s">
        <v>208</v>
      </c>
      <c r="F121" s="14">
        <v>74</v>
      </c>
      <c r="G121" s="37">
        <v>25088</v>
      </c>
      <c r="H121" s="6">
        <v>0.4388888888888889</v>
      </c>
      <c r="I121" s="8">
        <v>0.46153935185185185</v>
      </c>
      <c r="J121" s="11">
        <f t="shared" si="20"/>
        <v>0.02265046296296297</v>
      </c>
      <c r="K121" s="7">
        <f t="shared" si="21"/>
        <v>15.452222789984667</v>
      </c>
      <c r="L121">
        <f t="shared" si="22"/>
        <v>112</v>
      </c>
      <c r="M121">
        <f t="shared" si="23"/>
        <v>125</v>
      </c>
      <c r="N121">
        <f t="shared" si="24"/>
        <v>1</v>
      </c>
      <c r="O121">
        <f t="shared" si="25"/>
        <v>1</v>
      </c>
    </row>
    <row r="122" spans="1:15" ht="12.75">
      <c r="A122" s="24">
        <v>113</v>
      </c>
      <c r="B122" s="14" t="s">
        <v>103</v>
      </c>
      <c r="C122" s="14" t="s">
        <v>68</v>
      </c>
      <c r="D122" s="14" t="s">
        <v>59</v>
      </c>
      <c r="E122" s="43" t="s">
        <v>60</v>
      </c>
      <c r="F122" s="14">
        <v>20</v>
      </c>
      <c r="G122" s="37">
        <v>22168</v>
      </c>
      <c r="H122" s="6">
        <v>0.37847222222222227</v>
      </c>
      <c r="I122" s="8">
        <v>0.40155092592592595</v>
      </c>
      <c r="J122" s="11">
        <f t="shared" si="20"/>
        <v>0.023078703703703685</v>
      </c>
      <c r="K122" s="7">
        <f t="shared" si="21"/>
        <v>15.165496489468419</v>
      </c>
      <c r="L122">
        <f t="shared" si="22"/>
        <v>113</v>
      </c>
      <c r="M122">
        <f t="shared" si="23"/>
        <v>125</v>
      </c>
      <c r="N122">
        <f t="shared" si="24"/>
        <v>17</v>
      </c>
      <c r="O122">
        <f t="shared" si="25"/>
        <v>18</v>
      </c>
    </row>
    <row r="123" spans="1:15" ht="12.75">
      <c r="A123" s="24">
        <v>114</v>
      </c>
      <c r="B123" s="14" t="s">
        <v>124</v>
      </c>
      <c r="C123" s="14" t="s">
        <v>137</v>
      </c>
      <c r="D123" s="14" t="s">
        <v>138</v>
      </c>
      <c r="E123" s="43" t="s">
        <v>90</v>
      </c>
      <c r="F123" s="14">
        <v>36</v>
      </c>
      <c r="G123" s="37">
        <v>24353</v>
      </c>
      <c r="H123" s="6">
        <v>0.3986111111111111</v>
      </c>
      <c r="I123" s="8">
        <v>0.42193287037037036</v>
      </c>
      <c r="J123" s="11">
        <f t="shared" si="20"/>
        <v>0.023321759259259278</v>
      </c>
      <c r="K123" s="7">
        <f t="shared" si="21"/>
        <v>15.00744416873448</v>
      </c>
      <c r="L123">
        <f t="shared" si="22"/>
        <v>114</v>
      </c>
      <c r="M123">
        <f t="shared" si="23"/>
        <v>125</v>
      </c>
      <c r="N123">
        <f t="shared" si="24"/>
        <v>9</v>
      </c>
      <c r="O123">
        <f t="shared" si="25"/>
        <v>8</v>
      </c>
    </row>
    <row r="124" spans="1:15" ht="12.75">
      <c r="A124" s="24">
        <v>115</v>
      </c>
      <c r="B124" s="5" t="s">
        <v>137</v>
      </c>
      <c r="C124" s="5" t="s">
        <v>55</v>
      </c>
      <c r="D124" s="5" t="s">
        <v>184</v>
      </c>
      <c r="E124" s="43" t="s">
        <v>116</v>
      </c>
      <c r="F124" s="14">
        <v>120</v>
      </c>
      <c r="G124" s="37">
        <v>35661</v>
      </c>
      <c r="H124" s="6">
        <v>0.4329861111111111</v>
      </c>
      <c r="I124" s="8">
        <v>0.4564467592592592</v>
      </c>
      <c r="J124" s="11">
        <f t="shared" si="20"/>
        <v>0.023460648148148078</v>
      </c>
      <c r="K124" s="7">
        <f t="shared" si="21"/>
        <v>14.918598914652241</v>
      </c>
      <c r="L124">
        <f t="shared" si="22"/>
        <v>115</v>
      </c>
      <c r="M124">
        <f t="shared" si="23"/>
        <v>125</v>
      </c>
      <c r="N124">
        <f t="shared" si="24"/>
        <v>9</v>
      </c>
      <c r="O124">
        <f t="shared" si="25"/>
        <v>8</v>
      </c>
    </row>
    <row r="125" spans="1:15" ht="12.75">
      <c r="A125" s="24">
        <v>116</v>
      </c>
      <c r="B125" s="5" t="s">
        <v>265</v>
      </c>
      <c r="C125" s="5" t="s">
        <v>266</v>
      </c>
      <c r="D125" s="5" t="s">
        <v>59</v>
      </c>
      <c r="E125" s="43" t="s">
        <v>60</v>
      </c>
      <c r="F125" s="14">
        <v>106</v>
      </c>
      <c r="G125" s="37">
        <v>14593</v>
      </c>
      <c r="H125" s="6">
        <v>0.41944444444444445</v>
      </c>
      <c r="I125" s="8">
        <v>0.4431481481481481</v>
      </c>
      <c r="J125" s="11">
        <f t="shared" si="20"/>
        <v>0.02370370370370367</v>
      </c>
      <c r="K125" s="7">
        <f t="shared" si="21"/>
        <v>14.765625000000021</v>
      </c>
      <c r="L125">
        <f t="shared" si="22"/>
        <v>116</v>
      </c>
      <c r="M125">
        <f t="shared" si="23"/>
        <v>125</v>
      </c>
      <c r="N125">
        <f t="shared" si="24"/>
        <v>18</v>
      </c>
      <c r="O125">
        <f t="shared" si="25"/>
        <v>18</v>
      </c>
    </row>
    <row r="126" spans="1:15" ht="12.75">
      <c r="A126" s="24">
        <v>117</v>
      </c>
      <c r="B126" s="14" t="s">
        <v>156</v>
      </c>
      <c r="C126" s="14" t="s">
        <v>157</v>
      </c>
      <c r="D126" s="14" t="s">
        <v>101</v>
      </c>
      <c r="E126" s="43" t="s">
        <v>60</v>
      </c>
      <c r="F126" s="14">
        <v>46</v>
      </c>
      <c r="G126" s="37">
        <v>25918</v>
      </c>
      <c r="H126" s="6">
        <v>0.42291666666666666</v>
      </c>
      <c r="I126" s="8">
        <v>0.44668981481481485</v>
      </c>
      <c r="J126" s="11">
        <f t="shared" si="20"/>
        <v>0.023773148148148182</v>
      </c>
      <c r="K126" s="7">
        <f t="shared" si="21"/>
        <v>14.722492697176222</v>
      </c>
      <c r="L126">
        <f t="shared" si="22"/>
        <v>117</v>
      </c>
      <c r="M126">
        <f t="shared" si="23"/>
        <v>125</v>
      </c>
      <c r="N126">
        <f t="shared" si="24"/>
        <v>19</v>
      </c>
      <c r="O126">
        <f t="shared" si="25"/>
        <v>18</v>
      </c>
    </row>
    <row r="127" spans="1:15" ht="12.75">
      <c r="A127" s="24">
        <v>118</v>
      </c>
      <c r="B127" s="10" t="s">
        <v>244</v>
      </c>
      <c r="C127" s="10" t="s">
        <v>240</v>
      </c>
      <c r="D127" s="10" t="s">
        <v>245</v>
      </c>
      <c r="E127" s="43" t="s">
        <v>90</v>
      </c>
      <c r="F127" s="14">
        <v>96</v>
      </c>
      <c r="G127" s="38">
        <v>25810</v>
      </c>
      <c r="H127" s="6">
        <v>0.4465277777777778</v>
      </c>
      <c r="I127" s="8">
        <v>0.4704050925925926</v>
      </c>
      <c r="J127" s="11">
        <f t="shared" si="20"/>
        <v>0.02387731481481481</v>
      </c>
      <c r="K127" s="7">
        <f t="shared" si="21"/>
        <v>14.658264663111977</v>
      </c>
      <c r="L127">
        <f t="shared" si="22"/>
        <v>118</v>
      </c>
      <c r="M127">
        <f t="shared" si="23"/>
        <v>125</v>
      </c>
      <c r="N127">
        <f t="shared" si="24"/>
        <v>10</v>
      </c>
      <c r="O127">
        <f t="shared" si="25"/>
        <v>8</v>
      </c>
    </row>
    <row r="128" spans="1:15" ht="12.75">
      <c r="A128" s="24">
        <v>119</v>
      </c>
      <c r="B128" s="14" t="s">
        <v>67</v>
      </c>
      <c r="C128" s="14" t="s">
        <v>68</v>
      </c>
      <c r="D128" s="14" t="s">
        <v>69</v>
      </c>
      <c r="E128" s="43" t="s">
        <v>60</v>
      </c>
      <c r="F128" s="14">
        <v>6</v>
      </c>
      <c r="G128" s="37">
        <v>18154</v>
      </c>
      <c r="H128" s="6">
        <v>0.3541666666666667</v>
      </c>
      <c r="I128" s="25">
        <v>0.37831018518518517</v>
      </c>
      <c r="J128" s="11">
        <f t="shared" si="20"/>
        <v>0.02414351851851848</v>
      </c>
      <c r="K128" s="7">
        <f t="shared" si="21"/>
        <v>14.496644295302037</v>
      </c>
      <c r="L128">
        <f t="shared" si="22"/>
        <v>119</v>
      </c>
      <c r="M128">
        <f t="shared" si="23"/>
        <v>125</v>
      </c>
      <c r="N128">
        <f t="shared" si="24"/>
        <v>20</v>
      </c>
      <c r="O128">
        <f t="shared" si="25"/>
        <v>18</v>
      </c>
    </row>
    <row r="129" spans="1:15" ht="12.75">
      <c r="A129" s="24">
        <v>120</v>
      </c>
      <c r="B129" s="14" t="s">
        <v>76</v>
      </c>
      <c r="C129" s="14" t="s">
        <v>58</v>
      </c>
      <c r="D129" s="14" t="s">
        <v>59</v>
      </c>
      <c r="E129" s="43" t="s">
        <v>60</v>
      </c>
      <c r="F129" s="14">
        <v>11</v>
      </c>
      <c r="G129" s="37">
        <v>19525</v>
      </c>
      <c r="H129" s="6">
        <v>0.3875</v>
      </c>
      <c r="I129" s="8">
        <v>0.41211805555555553</v>
      </c>
      <c r="J129" s="11">
        <f t="shared" si="20"/>
        <v>0.024618055555555518</v>
      </c>
      <c r="K129" s="7">
        <f t="shared" si="21"/>
        <v>14.217207334273647</v>
      </c>
      <c r="L129">
        <f t="shared" si="22"/>
        <v>120</v>
      </c>
      <c r="M129">
        <f t="shared" si="23"/>
        <v>125</v>
      </c>
      <c r="N129">
        <f t="shared" si="24"/>
        <v>21</v>
      </c>
      <c r="O129">
        <f t="shared" si="25"/>
        <v>18</v>
      </c>
    </row>
    <row r="130" spans="1:15" ht="12.75">
      <c r="A130" s="24">
        <v>121</v>
      </c>
      <c r="B130" s="14" t="s">
        <v>194</v>
      </c>
      <c r="C130" s="14" t="s">
        <v>92</v>
      </c>
      <c r="D130" s="14" t="s">
        <v>184</v>
      </c>
      <c r="E130" s="43" t="s">
        <v>90</v>
      </c>
      <c r="F130" s="14">
        <v>66</v>
      </c>
      <c r="G130" s="37">
        <v>18837</v>
      </c>
      <c r="H130" s="6">
        <v>0.4159722222222222</v>
      </c>
      <c r="I130" s="8">
        <v>0.4410416666666667</v>
      </c>
      <c r="J130" s="11">
        <f t="shared" si="20"/>
        <v>0.025069444444444533</v>
      </c>
      <c r="K130" s="7">
        <f t="shared" si="21"/>
        <v>13.961218836565049</v>
      </c>
      <c r="L130">
        <f t="shared" si="22"/>
        <v>121</v>
      </c>
      <c r="M130">
        <f t="shared" si="23"/>
        <v>125</v>
      </c>
      <c r="N130">
        <f t="shared" si="24"/>
        <v>11</v>
      </c>
      <c r="O130">
        <f t="shared" si="25"/>
        <v>8</v>
      </c>
    </row>
    <row r="131" spans="1:15" ht="12.75">
      <c r="A131" s="24">
        <v>122</v>
      </c>
      <c r="B131" s="5" t="s">
        <v>298</v>
      </c>
      <c r="C131" s="5" t="s">
        <v>299</v>
      </c>
      <c r="D131" s="5" t="s">
        <v>300</v>
      </c>
      <c r="E131" s="43" t="s">
        <v>90</v>
      </c>
      <c r="F131" s="14">
        <v>125</v>
      </c>
      <c r="G131" s="37">
        <v>21383</v>
      </c>
      <c r="H131" s="6">
        <v>0.4420138888888889</v>
      </c>
      <c r="I131" s="8">
        <v>0.4678356481481481</v>
      </c>
      <c r="J131" s="11">
        <f t="shared" si="20"/>
        <v>0.025821759259259225</v>
      </c>
      <c r="K131" s="7">
        <f t="shared" si="21"/>
        <v>13.55445988346035</v>
      </c>
      <c r="L131">
        <f t="shared" si="22"/>
        <v>122</v>
      </c>
      <c r="M131">
        <f t="shared" si="23"/>
        <v>125</v>
      </c>
      <c r="N131">
        <f t="shared" si="24"/>
        <v>12</v>
      </c>
      <c r="O131">
        <f t="shared" si="25"/>
        <v>8</v>
      </c>
    </row>
    <row r="132" spans="1:15" ht="12.75">
      <c r="A132" s="24">
        <v>123</v>
      </c>
      <c r="B132" s="14" t="s">
        <v>170</v>
      </c>
      <c r="C132" s="14" t="s">
        <v>176</v>
      </c>
      <c r="D132" s="14" t="s">
        <v>63</v>
      </c>
      <c r="E132" s="43" t="s">
        <v>248</v>
      </c>
      <c r="F132" s="14">
        <v>54</v>
      </c>
      <c r="G132" s="37">
        <v>38220</v>
      </c>
      <c r="H132" s="6">
        <v>0.4201388888888889</v>
      </c>
      <c r="I132" s="8">
        <v>0.446724537037037</v>
      </c>
      <c r="J132" s="11">
        <f t="shared" si="20"/>
        <v>0.026585648148148122</v>
      </c>
      <c r="K132" s="7">
        <f t="shared" si="21"/>
        <v>13.164997823247727</v>
      </c>
      <c r="L132">
        <f t="shared" si="22"/>
        <v>123</v>
      </c>
      <c r="M132">
        <f t="shared" si="23"/>
        <v>125</v>
      </c>
      <c r="N132">
        <f t="shared" si="24"/>
        <v>1</v>
      </c>
      <c r="O132">
        <f t="shared" si="25"/>
        <v>0</v>
      </c>
    </row>
    <row r="133" spans="1:15" ht="12.75">
      <c r="A133" s="24">
        <v>124</v>
      </c>
      <c r="B133" s="14" t="s">
        <v>104</v>
      </c>
      <c r="C133" s="14" t="s">
        <v>105</v>
      </c>
      <c r="D133" s="14" t="s">
        <v>106</v>
      </c>
      <c r="E133" s="43" t="s">
        <v>25</v>
      </c>
      <c r="F133" s="14">
        <v>21</v>
      </c>
      <c r="G133" s="37">
        <v>26123</v>
      </c>
      <c r="H133" s="6">
        <v>0.35625</v>
      </c>
      <c r="I133" s="8">
        <v>0.38362268518518516</v>
      </c>
      <c r="J133" s="11">
        <f t="shared" si="20"/>
        <v>0.027372685185185153</v>
      </c>
      <c r="K133" s="7">
        <f t="shared" si="21"/>
        <v>12.786469344608895</v>
      </c>
      <c r="L133">
        <f t="shared" si="22"/>
        <v>124</v>
      </c>
      <c r="M133">
        <f t="shared" si="23"/>
        <v>125</v>
      </c>
      <c r="N133">
        <f t="shared" si="24"/>
        <v>1</v>
      </c>
      <c r="O133">
        <f t="shared" si="25"/>
        <v>0</v>
      </c>
    </row>
    <row r="134" spans="1:15" ht="12.75">
      <c r="A134" s="24">
        <v>125</v>
      </c>
      <c r="B134" s="5" t="s">
        <v>296</v>
      </c>
      <c r="C134" s="5" t="s">
        <v>150</v>
      </c>
      <c r="D134" s="5" t="s">
        <v>297</v>
      </c>
      <c r="E134" s="43" t="s">
        <v>57</v>
      </c>
      <c r="F134" s="14">
        <v>124</v>
      </c>
      <c r="G134" s="37">
        <v>20248</v>
      </c>
      <c r="H134" s="6">
        <v>0.43854166666666666</v>
      </c>
      <c r="I134" s="8">
        <v>0.46655092592592595</v>
      </c>
      <c r="J134" s="11">
        <f t="shared" si="20"/>
        <v>0.02800925925925929</v>
      </c>
      <c r="K134" s="7">
        <f t="shared" si="21"/>
        <v>12.495867768595028</v>
      </c>
      <c r="L134">
        <f t="shared" si="22"/>
        <v>125</v>
      </c>
      <c r="M134">
        <f t="shared" si="23"/>
        <v>125</v>
      </c>
      <c r="N134">
        <f t="shared" si="24"/>
        <v>29</v>
      </c>
      <c r="O134">
        <f t="shared" si="25"/>
        <v>28</v>
      </c>
    </row>
    <row r="135" spans="1:15" ht="12.75">
      <c r="A135" s="24">
        <v>126</v>
      </c>
      <c r="B135" s="14" t="s">
        <v>318</v>
      </c>
      <c r="C135" s="14" t="s">
        <v>114</v>
      </c>
      <c r="D135" s="14" t="s">
        <v>115</v>
      </c>
      <c r="E135" s="43" t="s">
        <v>116</v>
      </c>
      <c r="F135" s="14">
        <v>26</v>
      </c>
      <c r="G135" s="37">
        <v>35600</v>
      </c>
      <c r="H135" s="6">
        <v>0.3840277777777778</v>
      </c>
      <c r="I135" s="8" t="s">
        <v>317</v>
      </c>
      <c r="J135" s="11"/>
      <c r="K135" s="7"/>
      <c r="L135" t="e">
        <f t="shared" si="22"/>
        <v>#N/A</v>
      </c>
      <c r="M135">
        <f t="shared" si="23"/>
        <v>125</v>
      </c>
      <c r="N135">
        <f t="shared" si="24"/>
        <v>1</v>
      </c>
      <c r="O135">
        <f t="shared" si="25"/>
        <v>8</v>
      </c>
    </row>
    <row r="136" spans="1:15" ht="12.75">
      <c r="A136" s="24">
        <v>127</v>
      </c>
      <c r="B136" s="14" t="s">
        <v>185</v>
      </c>
      <c r="C136" s="14" t="s">
        <v>137</v>
      </c>
      <c r="D136" s="14" t="s">
        <v>186</v>
      </c>
      <c r="E136" s="43" t="s">
        <v>90</v>
      </c>
      <c r="F136" s="14">
        <v>60</v>
      </c>
      <c r="G136" s="37">
        <v>27163</v>
      </c>
      <c r="H136" s="6">
        <v>0.37986111111111115</v>
      </c>
      <c r="I136" s="8" t="s">
        <v>317</v>
      </c>
      <c r="J136" s="11"/>
      <c r="K136" s="7"/>
      <c r="L136" t="e">
        <f t="shared" si="22"/>
        <v>#N/A</v>
      </c>
      <c r="M136">
        <f t="shared" si="23"/>
        <v>125</v>
      </c>
      <c r="N136">
        <f t="shared" si="24"/>
        <v>1</v>
      </c>
      <c r="O136">
        <f t="shared" si="25"/>
        <v>8</v>
      </c>
    </row>
  </sheetData>
  <sheetProtection/>
  <autoFilter ref="B9:K136"/>
  <mergeCells count="3">
    <mergeCell ref="A3:K3"/>
    <mergeCell ref="A5:K5"/>
    <mergeCell ref="A6:K6"/>
  </mergeCells>
  <dataValidations count="4">
    <dataValidation type="list" allowBlank="1" showInputMessage="1" showErrorMessage="1" sqref="E202:E220">
      <formula1>"1 , 2 , 3 , 4 , FFC , FFC CADET , FFC MINIMES , FFC FEM , NL+40 , NL18/40 , NL-18, UFOLEP FEM, UFOLEP CADETS"</formula1>
    </dataValidation>
    <dataValidation type="list" allowBlank="1" showInputMessage="1" showErrorMessage="1" sqref="E192:E201">
      <formula1>"FSGT1 , FSGT2 , FSGT3 , FSGT4 ,FSGT5 , FSGT Fem , Autre Fédé (FFC, UFOLEP, TRIATHLON) , Autres Fédé Féminines , NL+40 , NL18/40 , NL-18, NL Féminines"</formula1>
    </dataValidation>
    <dataValidation type="list" allowBlank="1" showInputMessage="1" showErrorMessage="1" sqref="E10:E11 E13:E52 E102:E104 E106:E110 E127:E191 E112 E114:E125">
      <formula1>"FSGT1 , FSGT2 , FSGT3 , FSGT4 ,FSGT5 , FSGT Fem , Autres Fédés (FFC, UFOLEP, TRIATHLON) , Autres Fédé Féminines , NL+40 , NL18/40 , NL-18, NL Féminines"</formula1>
    </dataValidation>
    <dataValidation type="list" allowBlank="1" showInputMessage="1" showErrorMessage="1" sqref="E12 E105">
      <formula1>"FSGT Cadets , Autres Fédés (FFC, UFOLEP, TRIATHLON) , Autres Fédé Féminines , NL+40 , NL18/40 , NL-18, NL Féminines"</formula1>
    </dataValidation>
  </dataValidations>
  <printOptions horizontalCentered="1"/>
  <pageMargins left="0" right="0" top="0.3937007874015748" bottom="0.3937007874015748" header="0.11811023622047245" footer="0.11811023622047245"/>
  <pageSetup fitToHeight="0" fitToWidth="1" horizontalDpi="600" verticalDpi="600" orientation="landscape" paperSize="9" r:id="rId1"/>
  <headerFooter alignWithMargins="0">
    <oddHeader>&amp;CGRIMPEE DE SAINT ROMAIN DE LERPS DU 04/10/15
</oddHeader>
    <oddFooter>&amp;L&amp;D&amp;CPage &amp;P de &amp;N&amp;R&amp;T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85"/>
  <sheetViews>
    <sheetView zoomScalePageLayoutView="0" workbookViewId="0" topLeftCell="A1">
      <selection activeCell="A65" sqref="A65:IV65"/>
    </sheetView>
  </sheetViews>
  <sheetFormatPr defaultColWidth="11.421875" defaultRowHeight="12.75"/>
  <cols>
    <col min="1" max="1" width="19.57421875" style="0" customWidth="1"/>
    <col min="2" max="2" width="5.57421875" style="0" bestFit="1" customWidth="1"/>
    <col min="3" max="3" width="23.8515625" style="0" customWidth="1"/>
    <col min="4" max="4" width="22.28125" style="0" customWidth="1"/>
    <col min="5" max="5" width="22.8515625" style="0" bestFit="1" customWidth="1"/>
    <col min="6" max="6" width="8.00390625" style="16" bestFit="1" customWidth="1"/>
    <col min="7" max="7" width="12.28125" style="17" customWidth="1"/>
    <col min="8" max="8" width="3.00390625" style="15" bestFit="1" customWidth="1"/>
  </cols>
  <sheetData>
    <row r="1" ht="12.75">
      <c r="A1" s="58" t="s">
        <v>49</v>
      </c>
    </row>
    <row r="3" spans="1:8" s="17" customFormat="1" ht="12.75">
      <c r="A3" s="57" t="s">
        <v>46</v>
      </c>
      <c r="B3" s="18"/>
      <c r="C3" s="18" t="s">
        <v>5</v>
      </c>
      <c r="D3" s="18" t="s">
        <v>15</v>
      </c>
      <c r="E3" s="18" t="s">
        <v>6</v>
      </c>
      <c r="F3" s="19" t="s">
        <v>7</v>
      </c>
      <c r="G3" s="18" t="s">
        <v>8</v>
      </c>
      <c r="H3" s="26"/>
    </row>
    <row r="4" spans="1:8" s="17" customFormat="1" ht="12.75">
      <c r="A4" s="18"/>
      <c r="B4" s="18"/>
      <c r="C4" s="57" t="s">
        <v>45</v>
      </c>
      <c r="D4" s="18"/>
      <c r="E4" s="57" t="s">
        <v>292</v>
      </c>
      <c r="F4" s="19"/>
      <c r="G4" s="18"/>
      <c r="H4" s="26"/>
    </row>
    <row r="5" spans="1:8" s="17" customFormat="1" ht="12.75">
      <c r="A5" s="18"/>
      <c r="B5" s="18"/>
      <c r="C5" s="57"/>
      <c r="D5" s="18"/>
      <c r="E5" s="57"/>
      <c r="F5" s="19"/>
      <c r="G5" s="18"/>
      <c r="H5" s="26"/>
    </row>
    <row r="6" spans="1:8" s="17" customFormat="1" ht="12.75">
      <c r="A6" s="18"/>
      <c r="B6" s="18"/>
      <c r="C6" s="57"/>
      <c r="D6" s="18"/>
      <c r="E6" s="57"/>
      <c r="F6" s="19"/>
      <c r="G6" s="18"/>
      <c r="H6" s="26"/>
    </row>
    <row r="7" spans="1:7" ht="12.75">
      <c r="A7" s="20"/>
      <c r="B7" s="5"/>
      <c r="C7" s="5"/>
      <c r="D7" s="5"/>
      <c r="E7" s="5"/>
      <c r="F7" s="21"/>
      <c r="G7" s="18"/>
    </row>
    <row r="8" spans="1:7" ht="12.75">
      <c r="A8" s="20" t="s">
        <v>9</v>
      </c>
      <c r="B8" s="5" t="s">
        <v>10</v>
      </c>
      <c r="C8" s="14" t="s">
        <v>251</v>
      </c>
      <c r="D8" s="14" t="s">
        <v>252</v>
      </c>
      <c r="E8" s="14" t="s">
        <v>253</v>
      </c>
      <c r="F8" s="28">
        <v>0.014293981481481477</v>
      </c>
      <c r="G8" s="18"/>
    </row>
    <row r="9" spans="1:7" ht="12.75">
      <c r="A9" s="20"/>
      <c r="B9" s="5" t="s">
        <v>11</v>
      </c>
      <c r="C9" s="14" t="s">
        <v>279</v>
      </c>
      <c r="D9" s="14" t="s">
        <v>280</v>
      </c>
      <c r="E9" s="14" t="s">
        <v>281</v>
      </c>
      <c r="F9" s="28">
        <v>0.014710648148148098</v>
      </c>
      <c r="G9" s="18"/>
    </row>
    <row r="10" spans="1:7" ht="12.75">
      <c r="A10" s="5"/>
      <c r="B10" s="5" t="s">
        <v>12</v>
      </c>
      <c r="C10" s="14" t="s">
        <v>71</v>
      </c>
      <c r="D10" s="14" t="s">
        <v>237</v>
      </c>
      <c r="E10" s="14" t="s">
        <v>222</v>
      </c>
      <c r="F10" s="28">
        <v>0.014803240740740742</v>
      </c>
      <c r="G10" s="18"/>
    </row>
    <row r="11" spans="1:7" ht="12.75">
      <c r="A11" s="5"/>
      <c r="B11" s="5" t="s">
        <v>13</v>
      </c>
      <c r="C11" s="14" t="s">
        <v>217</v>
      </c>
      <c r="D11" s="14" t="s">
        <v>218</v>
      </c>
      <c r="E11" s="14" t="s">
        <v>128</v>
      </c>
      <c r="F11" s="28">
        <v>0.015011574074074052</v>
      </c>
      <c r="G11" s="18"/>
    </row>
    <row r="12" spans="1:7" ht="12.75">
      <c r="A12" s="5"/>
      <c r="B12" s="5" t="s">
        <v>28</v>
      </c>
      <c r="C12" s="14" t="s">
        <v>271</v>
      </c>
      <c r="D12" s="14" t="s">
        <v>272</v>
      </c>
      <c r="E12" s="14" t="s">
        <v>140</v>
      </c>
      <c r="F12" s="28">
        <v>0.015069444444444469</v>
      </c>
      <c r="G12" s="18"/>
    </row>
    <row r="13" spans="1:7" ht="12.75">
      <c r="A13" s="5"/>
      <c r="B13" s="5"/>
      <c r="C13" s="5"/>
      <c r="D13" s="5"/>
      <c r="E13" s="5"/>
      <c r="F13" s="13"/>
      <c r="G13" s="18"/>
    </row>
    <row r="14" spans="1:7" ht="12.75">
      <c r="A14" s="5"/>
      <c r="B14" s="5"/>
      <c r="C14" s="5"/>
      <c r="D14" s="5"/>
      <c r="E14" s="5"/>
      <c r="F14" s="13"/>
      <c r="G14" s="18"/>
    </row>
    <row r="15" spans="1:8" s="9" customFormat="1" ht="12.75">
      <c r="A15" s="20" t="s">
        <v>20</v>
      </c>
      <c r="B15" s="20"/>
      <c r="C15" s="20"/>
      <c r="D15" s="20"/>
      <c r="E15" s="20"/>
      <c r="F15" s="13"/>
      <c r="G15" s="22"/>
      <c r="H15" s="15"/>
    </row>
    <row r="16" spans="1:7" ht="12.75">
      <c r="A16" s="5" t="s">
        <v>10</v>
      </c>
      <c r="B16" s="5" t="s">
        <v>10</v>
      </c>
      <c r="C16" s="14" t="s">
        <v>211</v>
      </c>
      <c r="D16" s="14" t="s">
        <v>123</v>
      </c>
      <c r="E16" s="14" t="s">
        <v>63</v>
      </c>
      <c r="F16" s="11">
        <v>0.021226851851851913</v>
      </c>
      <c r="G16" s="18"/>
    </row>
    <row r="17" spans="1:7" ht="12.75">
      <c r="A17" s="5"/>
      <c r="B17" s="5"/>
      <c r="C17" s="5"/>
      <c r="D17" s="5"/>
      <c r="E17" s="5"/>
      <c r="F17" s="13"/>
      <c r="G17" s="18"/>
    </row>
    <row r="18" spans="1:7" ht="12.75">
      <c r="A18" s="5" t="s">
        <v>11</v>
      </c>
      <c r="B18" s="5" t="s">
        <v>10</v>
      </c>
      <c r="C18" s="14" t="s">
        <v>271</v>
      </c>
      <c r="D18" s="14" t="s">
        <v>272</v>
      </c>
      <c r="E18" s="14" t="s">
        <v>140</v>
      </c>
      <c r="F18" s="11">
        <v>0.015069444444444469</v>
      </c>
      <c r="G18" s="18"/>
    </row>
    <row r="19" spans="1:7" ht="12.75">
      <c r="A19" s="5"/>
      <c r="B19" s="5" t="s">
        <v>11</v>
      </c>
      <c r="C19" s="14" t="s">
        <v>178</v>
      </c>
      <c r="D19" s="14" t="s">
        <v>179</v>
      </c>
      <c r="E19" s="14" t="s">
        <v>101</v>
      </c>
      <c r="F19" s="11">
        <v>0.0159259259259259</v>
      </c>
      <c r="G19" s="18"/>
    </row>
    <row r="20" spans="1:7" ht="12.75">
      <c r="A20" s="5"/>
      <c r="B20" s="5" t="s">
        <v>12</v>
      </c>
      <c r="C20" s="14" t="s">
        <v>290</v>
      </c>
      <c r="D20" s="14" t="s">
        <v>291</v>
      </c>
      <c r="E20" s="14" t="s">
        <v>72</v>
      </c>
      <c r="F20" s="11">
        <v>0.01607638888888885</v>
      </c>
      <c r="G20" s="18"/>
    </row>
    <row r="21" spans="1:7" ht="12.75">
      <c r="A21" s="5"/>
      <c r="B21" s="5" t="s">
        <v>13</v>
      </c>
      <c r="C21" s="14" t="s">
        <v>102</v>
      </c>
      <c r="D21" s="14" t="s">
        <v>85</v>
      </c>
      <c r="E21" s="14" t="s">
        <v>97</v>
      </c>
      <c r="F21" s="11">
        <v>0.016331018518518536</v>
      </c>
      <c r="G21" s="18"/>
    </row>
    <row r="22" spans="1:7" ht="12.75">
      <c r="A22" s="5"/>
      <c r="B22" s="5" t="s">
        <v>28</v>
      </c>
      <c r="C22" s="14" t="s">
        <v>233</v>
      </c>
      <c r="D22" s="14" t="s">
        <v>234</v>
      </c>
      <c r="E22" s="14" t="s">
        <v>69</v>
      </c>
      <c r="F22" s="11">
        <v>0.0171412037037037</v>
      </c>
      <c r="G22" s="18"/>
    </row>
    <row r="23" spans="1:7" ht="12.75">
      <c r="A23" s="5"/>
      <c r="B23" s="5"/>
      <c r="C23" s="5"/>
      <c r="D23" s="5"/>
      <c r="E23" s="5"/>
      <c r="F23" s="13"/>
      <c r="G23" s="18"/>
    </row>
    <row r="24" spans="1:7" ht="12.75">
      <c r="A24" s="5" t="s">
        <v>12</v>
      </c>
      <c r="B24" s="5" t="s">
        <v>10</v>
      </c>
      <c r="C24" s="14" t="s">
        <v>277</v>
      </c>
      <c r="D24" s="14" t="s">
        <v>278</v>
      </c>
      <c r="E24" s="14" t="s">
        <v>63</v>
      </c>
      <c r="F24" s="11">
        <v>0.01606481481481481</v>
      </c>
      <c r="G24" s="18"/>
    </row>
    <row r="25" spans="1:7" ht="12.75">
      <c r="A25" s="5"/>
      <c r="B25" s="5" t="s">
        <v>11</v>
      </c>
      <c r="C25" s="14" t="s">
        <v>99</v>
      </c>
      <c r="D25" s="14" t="s">
        <v>319</v>
      </c>
      <c r="E25" s="14" t="s">
        <v>101</v>
      </c>
      <c r="F25" s="11">
        <v>0.016898148148148107</v>
      </c>
      <c r="G25" s="18"/>
    </row>
    <row r="26" spans="1:7" ht="12.75">
      <c r="A26" s="5"/>
      <c r="B26" s="5" t="s">
        <v>12</v>
      </c>
      <c r="C26" s="14" t="s">
        <v>239</v>
      </c>
      <c r="D26" s="14" t="s">
        <v>240</v>
      </c>
      <c r="E26" s="14" t="s">
        <v>241</v>
      </c>
      <c r="F26" s="11">
        <v>0.017129629629629606</v>
      </c>
      <c r="G26" s="18"/>
    </row>
    <row r="27" spans="1:7" ht="12.75">
      <c r="A27" s="5"/>
      <c r="B27" s="5" t="s">
        <v>13</v>
      </c>
      <c r="C27" s="14" t="s">
        <v>139</v>
      </c>
      <c r="D27" s="14" t="s">
        <v>123</v>
      </c>
      <c r="E27" s="14" t="s">
        <v>140</v>
      </c>
      <c r="F27" s="11">
        <v>0.017164351851851833</v>
      </c>
      <c r="G27" s="18"/>
    </row>
    <row r="28" spans="1:7" ht="12.75">
      <c r="A28" s="5"/>
      <c r="B28" s="5" t="s">
        <v>28</v>
      </c>
      <c r="C28" s="14" t="s">
        <v>124</v>
      </c>
      <c r="D28" s="14" t="s">
        <v>150</v>
      </c>
      <c r="E28" s="14" t="s">
        <v>63</v>
      </c>
      <c r="F28" s="11">
        <v>0.01719907407407406</v>
      </c>
      <c r="G28" s="18"/>
    </row>
    <row r="29" spans="1:7" ht="12.75">
      <c r="A29" s="5"/>
      <c r="B29" s="5"/>
      <c r="C29" s="5"/>
      <c r="D29" s="5"/>
      <c r="E29" s="5"/>
      <c r="F29" s="13"/>
      <c r="G29" s="18"/>
    </row>
    <row r="30" spans="1:7" ht="12.75">
      <c r="A30" s="5" t="s">
        <v>13</v>
      </c>
      <c r="B30" s="5" t="s">
        <v>10</v>
      </c>
      <c r="C30" s="14" t="s">
        <v>91</v>
      </c>
      <c r="D30" s="14" t="s">
        <v>92</v>
      </c>
      <c r="E30" s="14" t="s">
        <v>93</v>
      </c>
      <c r="F30" s="11">
        <v>0.017291666666666705</v>
      </c>
      <c r="G30" s="18"/>
    </row>
    <row r="31" spans="1:7" ht="12.75">
      <c r="A31" s="5"/>
      <c r="B31" s="5" t="s">
        <v>11</v>
      </c>
      <c r="C31" s="14" t="s">
        <v>274</v>
      </c>
      <c r="D31" s="14" t="s">
        <v>85</v>
      </c>
      <c r="E31" s="14" t="s">
        <v>63</v>
      </c>
      <c r="F31" s="11">
        <v>0.017337962962962916</v>
      </c>
      <c r="G31" s="18"/>
    </row>
    <row r="32" spans="1:7" ht="12.75">
      <c r="A32" s="5"/>
      <c r="B32" s="5" t="s">
        <v>12</v>
      </c>
      <c r="C32" s="14" t="s">
        <v>107</v>
      </c>
      <c r="D32" s="14" t="s">
        <v>88</v>
      </c>
      <c r="E32" s="14" t="s">
        <v>72</v>
      </c>
      <c r="F32" s="11">
        <v>0.0176736111111111</v>
      </c>
      <c r="G32" s="18"/>
    </row>
    <row r="33" spans="1:7" ht="12.75">
      <c r="A33" s="5"/>
      <c r="B33" s="5" t="s">
        <v>13</v>
      </c>
      <c r="C33" s="14" t="s">
        <v>64</v>
      </c>
      <c r="D33" s="14" t="s">
        <v>65</v>
      </c>
      <c r="E33" s="14" t="s">
        <v>63</v>
      </c>
      <c r="F33" s="11">
        <v>0.017916666666666636</v>
      </c>
      <c r="G33" s="18"/>
    </row>
    <row r="34" spans="1:7" ht="12.75">
      <c r="A34" s="5"/>
      <c r="B34" s="5" t="s">
        <v>28</v>
      </c>
      <c r="C34" s="14" t="s">
        <v>71</v>
      </c>
      <c r="D34" s="14" t="s">
        <v>276</v>
      </c>
      <c r="E34" s="14" t="s">
        <v>63</v>
      </c>
      <c r="F34" s="11">
        <v>0.01828703703703699</v>
      </c>
      <c r="G34" s="18"/>
    </row>
    <row r="35" spans="1:7" ht="12.75">
      <c r="A35" s="5"/>
      <c r="B35" s="5"/>
      <c r="C35" s="5"/>
      <c r="D35" s="5"/>
      <c r="E35" s="5"/>
      <c r="F35" s="11"/>
      <c r="G35" s="18"/>
    </row>
    <row r="36" spans="1:7" ht="12.75">
      <c r="A36" s="14" t="s">
        <v>28</v>
      </c>
      <c r="B36" s="5" t="s">
        <v>10</v>
      </c>
      <c r="C36" s="14" t="s">
        <v>230</v>
      </c>
      <c r="D36" s="14" t="s">
        <v>231</v>
      </c>
      <c r="E36" s="14" t="s">
        <v>232</v>
      </c>
      <c r="F36" s="11">
        <v>0.019664351851851836</v>
      </c>
      <c r="G36" s="18"/>
    </row>
    <row r="37" spans="1:7" ht="12.75">
      <c r="A37" s="5"/>
      <c r="B37" s="5" t="s">
        <v>11</v>
      </c>
      <c r="C37" s="14" t="s">
        <v>226</v>
      </c>
      <c r="D37" s="14" t="s">
        <v>227</v>
      </c>
      <c r="E37" s="14" t="s">
        <v>63</v>
      </c>
      <c r="F37" s="11">
        <v>0.020023148148148207</v>
      </c>
      <c r="G37" s="18"/>
    </row>
    <row r="38" spans="1:7" ht="12.75">
      <c r="A38" s="5"/>
      <c r="B38" s="5" t="s">
        <v>12</v>
      </c>
      <c r="C38" s="14" t="s">
        <v>82</v>
      </c>
      <c r="D38" s="14" t="s">
        <v>83</v>
      </c>
      <c r="E38" s="14" t="s">
        <v>59</v>
      </c>
      <c r="F38" s="11">
        <v>0.020115740740740795</v>
      </c>
      <c r="G38" s="18"/>
    </row>
    <row r="39" spans="1:7" ht="12.75">
      <c r="A39" s="5"/>
      <c r="B39" s="5" t="s">
        <v>13</v>
      </c>
      <c r="C39" s="14" t="s">
        <v>94</v>
      </c>
      <c r="D39" s="14" t="s">
        <v>98</v>
      </c>
      <c r="E39" s="14" t="s">
        <v>93</v>
      </c>
      <c r="F39" s="11">
        <v>0.020162037037037006</v>
      </c>
      <c r="G39" s="18"/>
    </row>
    <row r="40" spans="1:7" ht="12.75">
      <c r="A40" s="5"/>
      <c r="B40" s="5" t="s">
        <v>28</v>
      </c>
      <c r="C40" s="14" t="s">
        <v>283</v>
      </c>
      <c r="D40" s="14" t="s">
        <v>68</v>
      </c>
      <c r="E40" s="14" t="s">
        <v>284</v>
      </c>
      <c r="F40" s="11">
        <v>0.02031250000000001</v>
      </c>
      <c r="G40" s="18"/>
    </row>
    <row r="41" spans="1:7" ht="12.75">
      <c r="A41" s="5"/>
      <c r="B41" s="5"/>
      <c r="C41" s="5"/>
      <c r="D41" s="5"/>
      <c r="E41" s="5"/>
      <c r="F41" s="11"/>
      <c r="G41" s="18"/>
    </row>
    <row r="42" spans="1:7" ht="12.75">
      <c r="A42" s="5" t="s">
        <v>309</v>
      </c>
      <c r="B42" s="5" t="s">
        <v>310</v>
      </c>
      <c r="C42" s="5" t="s">
        <v>206</v>
      </c>
      <c r="D42" s="5" t="s">
        <v>207</v>
      </c>
      <c r="E42" s="5" t="s">
        <v>59</v>
      </c>
      <c r="F42" s="11">
        <v>0.02265046296296297</v>
      </c>
      <c r="G42" s="18"/>
    </row>
    <row r="43" spans="1:7" ht="12.75">
      <c r="A43" s="5"/>
      <c r="B43" s="5"/>
      <c r="C43" s="5"/>
      <c r="D43" s="5"/>
      <c r="E43" s="5"/>
      <c r="F43" s="11"/>
      <c r="G43" s="18"/>
    </row>
    <row r="44" spans="1:7" ht="12.75">
      <c r="A44" s="5"/>
      <c r="B44" s="5"/>
      <c r="C44" s="5"/>
      <c r="D44" s="5"/>
      <c r="E44" s="5"/>
      <c r="F44" s="11"/>
      <c r="G44" s="18"/>
    </row>
    <row r="45" spans="1:7" ht="12.75">
      <c r="A45" s="5" t="s">
        <v>306</v>
      </c>
      <c r="B45" s="5" t="s">
        <v>10</v>
      </c>
      <c r="C45" s="5" t="s">
        <v>139</v>
      </c>
      <c r="D45" s="5" t="s">
        <v>199</v>
      </c>
      <c r="E45" s="5" t="s">
        <v>140</v>
      </c>
      <c r="F45" s="11">
        <v>0.017893518518518503</v>
      </c>
      <c r="G45" s="18"/>
    </row>
    <row r="46" spans="1:7" ht="12.75">
      <c r="A46" s="5"/>
      <c r="B46" s="5"/>
      <c r="C46" s="5"/>
      <c r="D46" s="5"/>
      <c r="E46" s="5"/>
      <c r="F46" s="11"/>
      <c r="G46" s="18"/>
    </row>
    <row r="47" spans="1:7" ht="12.75">
      <c r="A47" s="5" t="s">
        <v>307</v>
      </c>
      <c r="B47" s="5" t="s">
        <v>10</v>
      </c>
      <c r="C47" s="5" t="s">
        <v>61</v>
      </c>
      <c r="D47" s="5" t="s">
        <v>62</v>
      </c>
      <c r="E47" s="5" t="s">
        <v>63</v>
      </c>
      <c r="F47" s="11">
        <v>0.01974537037037033</v>
      </c>
      <c r="G47" s="18"/>
    </row>
    <row r="48" spans="1:7" ht="12.75">
      <c r="A48" s="5"/>
      <c r="B48" s="5" t="s">
        <v>11</v>
      </c>
      <c r="C48" s="5" t="s">
        <v>170</v>
      </c>
      <c r="D48" s="5" t="s">
        <v>171</v>
      </c>
      <c r="E48" s="5" t="s">
        <v>63</v>
      </c>
      <c r="F48" s="11">
        <v>0.02200231481481485</v>
      </c>
      <c r="G48" s="18"/>
    </row>
    <row r="49" spans="1:7" ht="12.75">
      <c r="A49" s="5"/>
      <c r="B49" s="5"/>
      <c r="C49" s="5"/>
      <c r="D49" s="5"/>
      <c r="E49" s="5"/>
      <c r="F49" s="11"/>
      <c r="G49" s="18"/>
    </row>
    <row r="50" spans="1:7" ht="12.75">
      <c r="A50" s="14" t="s">
        <v>30</v>
      </c>
      <c r="B50" s="5" t="s">
        <v>10</v>
      </c>
      <c r="C50" s="14" t="s">
        <v>154</v>
      </c>
      <c r="D50" s="14" t="s">
        <v>155</v>
      </c>
      <c r="E50" s="14" t="s">
        <v>101</v>
      </c>
      <c r="F50" s="11">
        <v>0.021851851851851845</v>
      </c>
      <c r="G50" s="18"/>
    </row>
    <row r="51" spans="1:7" ht="12.75">
      <c r="A51" s="5"/>
      <c r="B51" s="5"/>
      <c r="C51" s="5"/>
      <c r="D51" s="5"/>
      <c r="E51" s="5"/>
      <c r="F51" s="11"/>
      <c r="G51" s="18"/>
    </row>
    <row r="52" spans="1:7" ht="12.75">
      <c r="A52" s="14" t="s">
        <v>31</v>
      </c>
      <c r="B52" s="5" t="s">
        <v>10</v>
      </c>
      <c r="C52" s="14" t="s">
        <v>170</v>
      </c>
      <c r="D52" s="14" t="s">
        <v>176</v>
      </c>
      <c r="E52" s="14" t="s">
        <v>63</v>
      </c>
      <c r="F52" s="11">
        <v>0.026585648148148122</v>
      </c>
      <c r="G52" s="18"/>
    </row>
    <row r="53" spans="1:7" ht="12.75">
      <c r="A53" s="5"/>
      <c r="B53" s="5"/>
      <c r="C53" s="5"/>
      <c r="D53" s="5"/>
      <c r="E53" s="5"/>
      <c r="F53" s="13"/>
      <c r="G53" s="18"/>
    </row>
    <row r="54" spans="1:8" s="9" customFormat="1" ht="12.75">
      <c r="A54" s="44" t="s">
        <v>26</v>
      </c>
      <c r="B54" s="20"/>
      <c r="C54" s="20"/>
      <c r="D54" s="20"/>
      <c r="E54" s="20"/>
      <c r="F54" s="13"/>
      <c r="G54" s="18"/>
      <c r="H54" s="15"/>
    </row>
    <row r="55" spans="1:7" ht="12.75">
      <c r="A55" s="14" t="s">
        <v>27</v>
      </c>
      <c r="B55" s="5" t="s">
        <v>10</v>
      </c>
      <c r="C55" s="14" t="s">
        <v>251</v>
      </c>
      <c r="D55" s="14" t="s">
        <v>252</v>
      </c>
      <c r="E55" s="14" t="s">
        <v>253</v>
      </c>
      <c r="F55" s="11">
        <v>0.014293981481481477</v>
      </c>
      <c r="G55" s="22"/>
    </row>
    <row r="56" spans="1:7" ht="12.75">
      <c r="A56" s="5"/>
      <c r="B56" s="5" t="s">
        <v>11</v>
      </c>
      <c r="C56" s="14" t="s">
        <v>279</v>
      </c>
      <c r="D56" s="14" t="s">
        <v>280</v>
      </c>
      <c r="E56" s="14" t="s">
        <v>281</v>
      </c>
      <c r="F56" s="11">
        <v>0.014710648148148098</v>
      </c>
      <c r="G56" s="18"/>
    </row>
    <row r="57" spans="1:7" ht="12.75">
      <c r="A57" s="5"/>
      <c r="B57" s="5" t="s">
        <v>12</v>
      </c>
      <c r="C57" s="14" t="s">
        <v>217</v>
      </c>
      <c r="D57" s="14" t="s">
        <v>218</v>
      </c>
      <c r="E57" s="14" t="s">
        <v>128</v>
      </c>
      <c r="F57" s="11">
        <v>0.015011574074074052</v>
      </c>
      <c r="G57" s="18"/>
    </row>
    <row r="58" spans="1:7" ht="12.75">
      <c r="A58" s="5"/>
      <c r="B58" s="5" t="s">
        <v>13</v>
      </c>
      <c r="C58" s="14" t="s">
        <v>126</v>
      </c>
      <c r="D58" s="14" t="s">
        <v>127</v>
      </c>
      <c r="E58" s="14" t="s">
        <v>128</v>
      </c>
      <c r="F58" s="11">
        <v>0.015081018518518507</v>
      </c>
      <c r="G58" s="18"/>
    </row>
    <row r="59" spans="1:7" ht="12.75">
      <c r="A59" s="5"/>
      <c r="B59" s="5" t="s">
        <v>28</v>
      </c>
      <c r="C59" s="14" t="s">
        <v>262</v>
      </c>
      <c r="D59" s="14" t="s">
        <v>263</v>
      </c>
      <c r="E59" s="14" t="s">
        <v>264</v>
      </c>
      <c r="F59" s="11">
        <v>0.015081018518518507</v>
      </c>
      <c r="G59" s="18"/>
    </row>
    <row r="60" spans="1:7" ht="12.75">
      <c r="A60" s="5"/>
      <c r="B60" s="5"/>
      <c r="C60" s="5"/>
      <c r="D60" s="5"/>
      <c r="E60" s="5"/>
      <c r="F60" s="13"/>
      <c r="G60" s="18"/>
    </row>
    <row r="61" spans="1:7" ht="12.75">
      <c r="A61" s="14" t="s">
        <v>29</v>
      </c>
      <c r="B61" s="5" t="s">
        <v>10</v>
      </c>
      <c r="C61" s="14" t="s">
        <v>71</v>
      </c>
      <c r="D61" s="14" t="s">
        <v>237</v>
      </c>
      <c r="E61" s="14" t="s">
        <v>222</v>
      </c>
      <c r="F61" s="11">
        <v>0.014803240740740742</v>
      </c>
      <c r="G61" s="18"/>
    </row>
    <row r="62" spans="1:7" ht="12.75">
      <c r="A62" s="5"/>
      <c r="B62" s="5" t="s">
        <v>11</v>
      </c>
      <c r="C62" s="14" t="s">
        <v>282</v>
      </c>
      <c r="D62" s="14" t="s">
        <v>256</v>
      </c>
      <c r="E62" s="14" t="s">
        <v>97</v>
      </c>
      <c r="F62" s="11">
        <v>0.01722222222222225</v>
      </c>
      <c r="G62" s="18"/>
    </row>
    <row r="63" spans="1:7" ht="12.75">
      <c r="A63" s="5"/>
      <c r="B63" s="5" t="s">
        <v>12</v>
      </c>
      <c r="C63" s="14" t="s">
        <v>203</v>
      </c>
      <c r="D63" s="14" t="s">
        <v>199</v>
      </c>
      <c r="E63" s="14" t="s">
        <v>97</v>
      </c>
      <c r="F63" s="11">
        <v>0.0199421296296296</v>
      </c>
      <c r="G63" s="18"/>
    </row>
    <row r="64" spans="1:7" ht="12.75">
      <c r="A64" s="5"/>
      <c r="B64" s="5" t="s">
        <v>13</v>
      </c>
      <c r="C64" s="14" t="s">
        <v>294</v>
      </c>
      <c r="D64" s="14" t="s">
        <v>295</v>
      </c>
      <c r="E64" s="14" t="s">
        <v>56</v>
      </c>
      <c r="F64" s="11">
        <v>0.022245370370370332</v>
      </c>
      <c r="G64" s="18"/>
    </row>
    <row r="65" spans="1:7" ht="12.75">
      <c r="A65" s="5"/>
      <c r="B65" s="5"/>
      <c r="C65" s="5"/>
      <c r="D65" s="5"/>
      <c r="E65" s="5"/>
      <c r="F65" s="13"/>
      <c r="G65" s="18"/>
    </row>
    <row r="66" spans="1:7" ht="12.75">
      <c r="A66" s="5" t="s">
        <v>44</v>
      </c>
      <c r="B66" s="5" t="s">
        <v>10</v>
      </c>
      <c r="C66" s="14"/>
      <c r="D66" s="14"/>
      <c r="E66" s="14"/>
      <c r="F66" s="11"/>
      <c r="G66" s="18"/>
    </row>
    <row r="67" spans="1:7" ht="12.75">
      <c r="A67" s="5"/>
      <c r="B67" s="5"/>
      <c r="C67" s="5"/>
      <c r="D67" s="5"/>
      <c r="E67" s="5"/>
      <c r="F67" s="13"/>
      <c r="G67" s="18"/>
    </row>
    <row r="68" spans="1:8" s="9" customFormat="1" ht="12.75">
      <c r="A68" s="20" t="s">
        <v>14</v>
      </c>
      <c r="B68" s="20"/>
      <c r="C68" s="20"/>
      <c r="D68" s="20"/>
      <c r="E68" s="20"/>
      <c r="F68" s="13"/>
      <c r="G68" s="18"/>
      <c r="H68" s="15"/>
    </row>
    <row r="69" spans="1:8" s="9" customFormat="1" ht="12.75">
      <c r="A69" s="5" t="s">
        <v>16</v>
      </c>
      <c r="B69" s="5" t="s">
        <v>10</v>
      </c>
      <c r="C69" s="14" t="s">
        <v>257</v>
      </c>
      <c r="D69" s="14" t="s">
        <v>258</v>
      </c>
      <c r="E69" s="14" t="s">
        <v>259</v>
      </c>
      <c r="F69" s="11">
        <v>0.020057870370370323</v>
      </c>
      <c r="G69" s="22"/>
      <c r="H69" s="15"/>
    </row>
    <row r="70" spans="1:8" s="9" customFormat="1" ht="12.75">
      <c r="A70" s="5"/>
      <c r="B70" s="5" t="s">
        <v>11</v>
      </c>
      <c r="C70" s="14" t="s">
        <v>172</v>
      </c>
      <c r="D70" s="14" t="s">
        <v>173</v>
      </c>
      <c r="E70" s="14" t="s">
        <v>174</v>
      </c>
      <c r="F70" s="11">
        <v>0.02256944444444442</v>
      </c>
      <c r="G70" s="22"/>
      <c r="H70" s="15"/>
    </row>
    <row r="71" spans="1:8" s="9" customFormat="1" ht="12.75">
      <c r="A71" s="5"/>
      <c r="B71" s="5"/>
      <c r="C71" s="5"/>
      <c r="D71" s="5"/>
      <c r="E71" s="5"/>
      <c r="F71" s="21"/>
      <c r="G71" s="18"/>
      <c r="H71" s="15"/>
    </row>
    <row r="72" spans="1:8" s="9" customFormat="1" ht="12.75">
      <c r="A72" s="5" t="s">
        <v>17</v>
      </c>
      <c r="B72" s="5" t="s">
        <v>10</v>
      </c>
      <c r="C72" s="14" t="s">
        <v>236</v>
      </c>
      <c r="D72" s="14" t="s">
        <v>85</v>
      </c>
      <c r="E72" s="14" t="s">
        <v>186</v>
      </c>
      <c r="F72" s="11">
        <v>0.016956018518518523</v>
      </c>
      <c r="G72" s="18"/>
      <c r="H72" s="15"/>
    </row>
    <row r="73" spans="1:8" s="9" customFormat="1" ht="12.75">
      <c r="A73" s="5"/>
      <c r="B73" s="5" t="s">
        <v>11</v>
      </c>
      <c r="C73" s="14" t="s">
        <v>286</v>
      </c>
      <c r="D73" s="14" t="s">
        <v>287</v>
      </c>
      <c r="E73" s="14" t="s">
        <v>285</v>
      </c>
      <c r="F73" s="11">
        <v>0.017418981481481466</v>
      </c>
      <c r="G73" s="18"/>
      <c r="H73" s="15"/>
    </row>
    <row r="74" spans="1:8" s="9" customFormat="1" ht="12.75">
      <c r="A74" s="5"/>
      <c r="B74" s="5" t="s">
        <v>12</v>
      </c>
      <c r="C74" s="14" t="s">
        <v>149</v>
      </c>
      <c r="D74" s="14" t="s">
        <v>150</v>
      </c>
      <c r="E74" s="14" t="s">
        <v>151</v>
      </c>
      <c r="F74" s="11">
        <v>0.018946759259259205</v>
      </c>
      <c r="G74" s="18"/>
      <c r="H74" s="15"/>
    </row>
    <row r="75" spans="1:8" s="9" customFormat="1" ht="12.75">
      <c r="A75" s="5"/>
      <c r="B75" s="5" t="s">
        <v>13</v>
      </c>
      <c r="C75" s="14" t="s">
        <v>152</v>
      </c>
      <c r="D75" s="14" t="s">
        <v>122</v>
      </c>
      <c r="E75" s="14" t="s">
        <v>153</v>
      </c>
      <c r="F75" s="11">
        <v>0.019687500000000024</v>
      </c>
      <c r="G75" s="18"/>
      <c r="H75" s="15"/>
    </row>
    <row r="76" spans="1:8" s="9" customFormat="1" ht="12.75">
      <c r="A76" s="5"/>
      <c r="B76" s="5" t="s">
        <v>28</v>
      </c>
      <c r="C76" s="14" t="s">
        <v>268</v>
      </c>
      <c r="D76" s="14" t="s">
        <v>269</v>
      </c>
      <c r="E76" s="14" t="s">
        <v>270</v>
      </c>
      <c r="F76" s="11">
        <v>0.01988425925925924</v>
      </c>
      <c r="G76" s="18"/>
      <c r="H76" s="15"/>
    </row>
    <row r="77" spans="1:8" s="9" customFormat="1" ht="12.75">
      <c r="A77" s="5"/>
      <c r="B77" s="5"/>
      <c r="C77" s="5"/>
      <c r="D77" s="5"/>
      <c r="E77" s="5"/>
      <c r="F77" s="21"/>
      <c r="G77" s="18"/>
      <c r="H77" s="15"/>
    </row>
    <row r="78" spans="1:7" ht="12.75">
      <c r="A78" s="5" t="s">
        <v>18</v>
      </c>
      <c r="B78" s="5" t="s">
        <v>10</v>
      </c>
      <c r="C78" s="14" t="s">
        <v>135</v>
      </c>
      <c r="D78" s="14" t="s">
        <v>55</v>
      </c>
      <c r="E78" s="14" t="s">
        <v>136</v>
      </c>
      <c r="F78" s="11">
        <v>0.017546296296296282</v>
      </c>
      <c r="G78" s="18"/>
    </row>
    <row r="79" spans="1:7" ht="12.75">
      <c r="A79" s="5"/>
      <c r="B79" s="5" t="s">
        <v>11</v>
      </c>
      <c r="C79" s="14" t="s">
        <v>74</v>
      </c>
      <c r="D79" s="14" t="s">
        <v>68</v>
      </c>
      <c r="E79" s="14" t="s">
        <v>193</v>
      </c>
      <c r="F79" s="11">
        <v>0.017638888888888815</v>
      </c>
      <c r="G79" s="18"/>
    </row>
    <row r="80" spans="1:7" ht="12.75">
      <c r="A80" s="5"/>
      <c r="B80" s="5" t="s">
        <v>12</v>
      </c>
      <c r="C80" s="14" t="s">
        <v>145</v>
      </c>
      <c r="D80" s="14" t="s">
        <v>146</v>
      </c>
      <c r="E80" s="14" t="s">
        <v>147</v>
      </c>
      <c r="F80" s="11">
        <v>0.017835648148148087</v>
      </c>
      <c r="G80" s="18"/>
    </row>
    <row r="81" spans="1:7" ht="12.75">
      <c r="A81" s="5"/>
      <c r="B81" s="5" t="s">
        <v>13</v>
      </c>
      <c r="C81" s="14" t="s">
        <v>166</v>
      </c>
      <c r="D81" s="14" t="s">
        <v>146</v>
      </c>
      <c r="E81" s="14" t="s">
        <v>167</v>
      </c>
      <c r="F81" s="11">
        <v>0.01800925925925928</v>
      </c>
      <c r="G81" s="18"/>
    </row>
    <row r="82" spans="1:7" ht="12.75">
      <c r="A82" s="5"/>
      <c r="B82" s="5" t="s">
        <v>28</v>
      </c>
      <c r="C82" s="14" t="s">
        <v>87</v>
      </c>
      <c r="D82" s="14" t="s">
        <v>88</v>
      </c>
      <c r="E82" s="14" t="s">
        <v>89</v>
      </c>
      <c r="F82" s="11">
        <v>0.01909722222222221</v>
      </c>
      <c r="G82" s="18"/>
    </row>
    <row r="83" spans="1:7" ht="12.75">
      <c r="A83" s="5"/>
      <c r="B83" s="5"/>
      <c r="C83" s="5"/>
      <c r="D83" s="5"/>
      <c r="E83" s="5"/>
      <c r="F83" s="11"/>
      <c r="G83" s="18"/>
    </row>
    <row r="84" spans="1:7" ht="12.75">
      <c r="A84" s="14" t="s">
        <v>25</v>
      </c>
      <c r="B84" s="5" t="s">
        <v>10</v>
      </c>
      <c r="C84" s="14" t="s">
        <v>104</v>
      </c>
      <c r="D84" s="14" t="s">
        <v>105</v>
      </c>
      <c r="E84" s="14" t="s">
        <v>106</v>
      </c>
      <c r="F84" s="11">
        <v>0.027372685185185153</v>
      </c>
      <c r="G84" s="18"/>
    </row>
    <row r="85" spans="1:7" ht="12.75">
      <c r="A85" s="5"/>
      <c r="B85" s="5"/>
      <c r="C85" s="5"/>
      <c r="D85" s="5"/>
      <c r="E85" s="5"/>
      <c r="F85" s="21"/>
      <c r="G85" s="18"/>
    </row>
  </sheetData>
  <sheetProtection/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&amp;CGRIMPEE DE SAINT ROMAIN DE LERPS DU 07/10/12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BEGEA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BEGEA</dc:creator>
  <cp:keywords/>
  <dc:description/>
  <cp:lastModifiedBy>QUINTANA Jerome</cp:lastModifiedBy>
  <cp:lastPrinted>2015-10-04T10:17:08Z</cp:lastPrinted>
  <dcterms:created xsi:type="dcterms:W3CDTF">2000-09-23T05:35:10Z</dcterms:created>
  <dcterms:modified xsi:type="dcterms:W3CDTF">2015-10-05T12:55:28Z</dcterms:modified>
  <cp:category/>
  <cp:version/>
  <cp:contentType/>
  <cp:contentStatus/>
</cp:coreProperties>
</file>