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F:\1-CSC\FSGT\Résultats\2016\"/>
    </mc:Choice>
  </mc:AlternateContent>
  <bookViews>
    <workbookView xWindow="0" yWindow="0" windowWidth="19200" windowHeight="11595" tabRatio="763"/>
  </bookViews>
  <sheets>
    <sheet name="Caté FSGT" sheetId="34" r:id="rId1"/>
    <sheet name="Par caté" sheetId="30" r:id="rId2"/>
    <sheet name="Scratch" sheetId="13" r:id="rId3"/>
    <sheet name="Module1" sheetId="14" state="veryHidden" r:id="rId4"/>
  </sheets>
  <definedNames>
    <definedName name="_xlnm._FilterDatabase" localSheetId="1" hidden="1">'Par caté'!$A$9:$L$9</definedName>
    <definedName name="_xlnm._FilterDatabase" localSheetId="2" hidden="1">Scratch!$A$9:$R$123</definedName>
    <definedName name="a" localSheetId="0">'Caté FSGT'!$7:$11</definedName>
    <definedName name="a">'Par caté'!$39:$61</definedName>
    <definedName name="_xlnm.Print_Titles" localSheetId="2">Scratch!$1:$9</definedName>
    <definedName name="_xlnm.Print_Area" localSheetId="0">'Caté FSGT'!#REF!</definedName>
    <definedName name="_xlnm.Print_Area" localSheetId="1">'Par caté'!$41:$41</definedName>
    <definedName name="_xlnm.Print_Area" localSheetId="2">Scratch!$A$9:$L$123</definedName>
  </definedNames>
  <calcPr calcId="162913"/>
</workbook>
</file>

<file path=xl/calcChain.xml><?xml version="1.0" encoding="utf-8"?>
<calcChain xmlns="http://schemas.openxmlformats.org/spreadsheetml/2006/main">
  <c r="A5" i="13" l="1"/>
  <c r="K12" i="13"/>
  <c r="K16" i="13" l="1"/>
  <c r="P56" i="13"/>
  <c r="K117" i="13"/>
  <c r="L16" i="13" l="1"/>
  <c r="L117" i="13"/>
  <c r="K89" i="13"/>
  <c r="K75" i="13"/>
  <c r="K102" i="13"/>
  <c r="K109" i="13"/>
  <c r="K66" i="13"/>
  <c r="K67" i="13"/>
  <c r="K24" i="13"/>
  <c r="K95" i="13"/>
  <c r="K111" i="13"/>
  <c r="K48" i="13"/>
  <c r="K37" i="13"/>
  <c r="K113" i="13"/>
  <c r="K43" i="13"/>
  <c r="K32" i="13"/>
  <c r="K46" i="13"/>
  <c r="K123" i="13"/>
  <c r="K118" i="13"/>
  <c r="K30" i="13"/>
  <c r="K103" i="13"/>
  <c r="K119" i="13"/>
  <c r="K36" i="13"/>
  <c r="K121" i="13"/>
  <c r="K21" i="13"/>
  <c r="K58" i="13"/>
  <c r="K106" i="13"/>
  <c r="K31" i="13"/>
  <c r="R31" i="13" s="1"/>
  <c r="K76" i="13"/>
  <c r="K35" i="13"/>
  <c r="K33" i="13"/>
  <c r="K60" i="13"/>
  <c r="K120" i="13"/>
  <c r="K110" i="13"/>
  <c r="R110" i="13" s="1"/>
  <c r="K70" i="13"/>
  <c r="K28" i="13"/>
  <c r="K115" i="13"/>
  <c r="K88" i="13"/>
  <c r="K96" i="13"/>
  <c r="K83" i="13"/>
  <c r="K23" i="13"/>
  <c r="K19" i="13"/>
  <c r="K17" i="13"/>
  <c r="R17" i="13" s="1"/>
  <c r="K69" i="13"/>
  <c r="K13" i="13"/>
  <c r="R13" i="13" s="1"/>
  <c r="K59" i="13"/>
  <c r="K10" i="13"/>
  <c r="K62" i="13"/>
  <c r="K108" i="13"/>
  <c r="K94" i="13"/>
  <c r="K87" i="13"/>
  <c r="K29" i="13"/>
  <c r="R29" i="13" s="1"/>
  <c r="K64" i="13"/>
  <c r="K11" i="13"/>
  <c r="R12" i="13" s="1"/>
  <c r="K105" i="13"/>
  <c r="K42" i="13"/>
  <c r="K57" i="13"/>
  <c r="K104" i="13"/>
  <c r="K20" i="13"/>
  <c r="K99" i="13"/>
  <c r="K65" i="13"/>
  <c r="R65" i="13" s="1"/>
  <c r="K41" i="13"/>
  <c r="K14" i="13"/>
  <c r="K100" i="13"/>
  <c r="R100" i="13" s="1"/>
  <c r="K49" i="13"/>
  <c r="K63" i="13"/>
  <c r="K38" i="13"/>
  <c r="K98" i="13"/>
  <c r="K15" i="13"/>
  <c r="K112" i="13"/>
  <c r="K39" i="13"/>
  <c r="K78" i="13"/>
  <c r="K91" i="13"/>
  <c r="K82" i="13"/>
  <c r="K73" i="13"/>
  <c r="K68" i="13"/>
  <c r="K86" i="13"/>
  <c r="K92" i="13"/>
  <c r="K56" i="13"/>
  <c r="K34" i="13"/>
  <c r="K44" i="13"/>
  <c r="K84" i="13"/>
  <c r="K71" i="13"/>
  <c r="R71" i="13" s="1"/>
  <c r="K90" i="13"/>
  <c r="K26" i="13"/>
  <c r="K25" i="13"/>
  <c r="K40" i="13"/>
  <c r="R40" i="13" s="1"/>
  <c r="K54" i="13"/>
  <c r="K61" i="13"/>
  <c r="K77" i="13"/>
  <c r="K93" i="13"/>
  <c r="K45" i="13"/>
  <c r="K80" i="13"/>
  <c r="K55" i="13"/>
  <c r="K107" i="13"/>
  <c r="R107" i="13" s="1"/>
  <c r="K74" i="13"/>
  <c r="K114" i="13"/>
  <c r="K79" i="13"/>
  <c r="K47" i="13"/>
  <c r="K22" i="13"/>
  <c r="K53" i="13"/>
  <c r="K27" i="13"/>
  <c r="K97" i="13"/>
  <c r="K50" i="13"/>
  <c r="K116" i="13"/>
  <c r="R116" i="13" s="1"/>
  <c r="K52" i="13"/>
  <c r="K81" i="13"/>
  <c r="K122" i="13"/>
  <c r="R122" i="13" s="1"/>
  <c r="K18" i="13"/>
  <c r="K51" i="13"/>
  <c r="K101" i="13"/>
  <c r="K85" i="13"/>
  <c r="R27" i="13" l="1"/>
  <c r="R77" i="13"/>
  <c r="R104" i="13"/>
  <c r="R74" i="13"/>
  <c r="R98" i="13"/>
  <c r="R48" i="13"/>
  <c r="R67" i="13"/>
  <c r="R51" i="13"/>
  <c r="R79" i="13"/>
  <c r="R55" i="13"/>
  <c r="R84" i="13"/>
  <c r="R82" i="13"/>
  <c r="R112" i="13"/>
  <c r="R63" i="13"/>
  <c r="R41" i="13"/>
  <c r="R94" i="13"/>
  <c r="R19" i="13"/>
  <c r="R88" i="13"/>
  <c r="R35" i="13"/>
  <c r="R58" i="13"/>
  <c r="R119" i="13"/>
  <c r="R123" i="13"/>
  <c r="R18" i="13"/>
  <c r="R44" i="13"/>
  <c r="R86" i="13"/>
  <c r="R91" i="13"/>
  <c r="R49" i="13"/>
  <c r="R76" i="13"/>
  <c r="R21" i="13"/>
  <c r="R46" i="13"/>
  <c r="R37" i="13"/>
  <c r="R52" i="13"/>
  <c r="L25" i="13"/>
  <c r="R25" i="13"/>
  <c r="L92" i="13"/>
  <c r="R92" i="13"/>
  <c r="L59" i="13"/>
  <c r="R59" i="13"/>
  <c r="L113" i="13"/>
  <c r="R113" i="13"/>
  <c r="R95" i="13"/>
  <c r="L109" i="13"/>
  <c r="R109" i="13"/>
  <c r="L53" i="13"/>
  <c r="R53" i="13"/>
  <c r="L114" i="13"/>
  <c r="R114" i="13"/>
  <c r="R80" i="13"/>
  <c r="L61" i="13"/>
  <c r="R61" i="13"/>
  <c r="L26" i="13"/>
  <c r="R26" i="13"/>
  <c r="L15" i="13"/>
  <c r="R15" i="13"/>
  <c r="L57" i="13"/>
  <c r="R57" i="13"/>
  <c r="R64" i="13"/>
  <c r="L108" i="13"/>
  <c r="R108" i="13"/>
  <c r="L23" i="13"/>
  <c r="R23" i="13"/>
  <c r="R115" i="13"/>
  <c r="R120" i="13"/>
  <c r="L103" i="13"/>
  <c r="R103" i="13"/>
  <c r="R24" i="13"/>
  <c r="L102" i="13"/>
  <c r="R102" i="13"/>
  <c r="R85" i="13"/>
  <c r="L50" i="13"/>
  <c r="R50" i="13"/>
  <c r="L22" i="13"/>
  <c r="R22" i="13"/>
  <c r="R45" i="13"/>
  <c r="R54" i="13"/>
  <c r="L90" i="13"/>
  <c r="R90" i="13"/>
  <c r="L34" i="13"/>
  <c r="R34" i="13"/>
  <c r="L68" i="13"/>
  <c r="R68" i="13"/>
  <c r="R78" i="13"/>
  <c r="R99" i="13"/>
  <c r="L42" i="13"/>
  <c r="R42" i="13"/>
  <c r="R62" i="13"/>
  <c r="R69" i="13"/>
  <c r="R83" i="13"/>
  <c r="R28" i="13"/>
  <c r="R60" i="13"/>
  <c r="L121" i="13"/>
  <c r="R121" i="13"/>
  <c r="L30" i="13"/>
  <c r="R30" i="13"/>
  <c r="L32" i="13"/>
  <c r="R32" i="13"/>
  <c r="R75" i="13"/>
  <c r="R16" i="13"/>
  <c r="R101" i="13"/>
  <c r="R81" i="13"/>
  <c r="L97" i="13"/>
  <c r="R97" i="13"/>
  <c r="R47" i="13"/>
  <c r="R93" i="13"/>
  <c r="R56" i="13"/>
  <c r="L39" i="13"/>
  <c r="R39" i="13"/>
  <c r="R38" i="13"/>
  <c r="R14" i="13"/>
  <c r="R20" i="13"/>
  <c r="L105" i="13"/>
  <c r="R105" i="13"/>
  <c r="L87" i="13"/>
  <c r="R87" i="13"/>
  <c r="R96" i="13"/>
  <c r="L70" i="13"/>
  <c r="R70" i="13"/>
  <c r="L33" i="13"/>
  <c r="R33" i="13"/>
  <c r="L106" i="13"/>
  <c r="R106" i="13"/>
  <c r="R36" i="13"/>
  <c r="L118" i="13"/>
  <c r="R118" i="13"/>
  <c r="R43" i="13"/>
  <c r="R111" i="13"/>
  <c r="R66" i="13"/>
  <c r="R89" i="13"/>
  <c r="R117" i="13"/>
  <c r="L89" i="13"/>
  <c r="L75" i="13"/>
  <c r="L123" i="13"/>
  <c r="L66" i="13"/>
  <c r="L111" i="13"/>
  <c r="L67" i="13"/>
  <c r="L95" i="13"/>
  <c r="L24" i="13"/>
  <c r="L48" i="13"/>
  <c r="L119" i="13"/>
  <c r="L37" i="13"/>
  <c r="L43" i="13"/>
  <c r="L120" i="13"/>
  <c r="L46" i="13"/>
  <c r="L115" i="13"/>
  <c r="L110" i="13"/>
  <c r="L58" i="13"/>
  <c r="L76" i="13"/>
  <c r="L36" i="13"/>
  <c r="L31" i="13"/>
  <c r="L96" i="13"/>
  <c r="L60" i="13"/>
  <c r="L21" i="13"/>
  <c r="L88" i="13"/>
  <c r="L35" i="13"/>
  <c r="L83" i="13"/>
  <c r="L28" i="13"/>
  <c r="L69" i="13"/>
  <c r="L19" i="13"/>
  <c r="L17" i="13"/>
  <c r="L62" i="13"/>
  <c r="L94" i="13"/>
  <c r="L13" i="13"/>
  <c r="L10" i="13"/>
  <c r="L64" i="13"/>
  <c r="L104" i="13"/>
  <c r="L29" i="13"/>
  <c r="L12" i="13"/>
  <c r="L99" i="13"/>
  <c r="L11" i="13"/>
  <c r="L100" i="13"/>
  <c r="L65" i="13"/>
  <c r="L20" i="13"/>
  <c r="L112" i="13"/>
  <c r="L41" i="13"/>
  <c r="L98" i="13"/>
  <c r="L63" i="13"/>
  <c r="L49" i="13"/>
  <c r="L14" i="13"/>
  <c r="L38" i="13"/>
  <c r="L91" i="13"/>
  <c r="L78" i="13"/>
  <c r="L82" i="13"/>
  <c r="L73" i="13"/>
  <c r="L86" i="13"/>
  <c r="L56" i="13"/>
  <c r="L84" i="13"/>
  <c r="L71" i="13"/>
  <c r="L44" i="13"/>
  <c r="L52" i="13"/>
  <c r="L81" i="13"/>
  <c r="L27" i="13"/>
  <c r="L47" i="13"/>
  <c r="L116" i="13"/>
  <c r="L79" i="13"/>
  <c r="L122" i="13"/>
  <c r="L74" i="13"/>
  <c r="L55" i="13"/>
  <c r="L45" i="13"/>
  <c r="L80" i="13"/>
  <c r="L107" i="13"/>
  <c r="L93" i="13"/>
  <c r="L54" i="13"/>
  <c r="L77" i="13"/>
  <c r="L40" i="13"/>
  <c r="L101" i="13"/>
  <c r="L18" i="13"/>
  <c r="L85" i="13"/>
  <c r="L51" i="13"/>
  <c r="P32" i="13" l="1"/>
  <c r="P106" i="13" l="1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K72" i="13" l="1"/>
  <c r="R72" i="13" l="1"/>
  <c r="R73" i="13"/>
  <c r="M56" i="13"/>
  <c r="O56" i="13"/>
  <c r="Q18" i="13"/>
  <c r="Q50" i="13"/>
  <c r="M105" i="13"/>
  <c r="O105" i="13"/>
  <c r="M104" i="13"/>
  <c r="O104" i="13"/>
  <c r="M101" i="13"/>
  <c r="O101" i="13"/>
  <c r="M74" i="13"/>
  <c r="O74" i="13"/>
  <c r="M106" i="13"/>
  <c r="O106" i="13"/>
  <c r="M102" i="13"/>
  <c r="O102" i="13"/>
  <c r="M79" i="13"/>
  <c r="O79" i="13"/>
  <c r="M83" i="13"/>
  <c r="O83" i="13"/>
  <c r="M87" i="13"/>
  <c r="O87" i="13"/>
  <c r="M91" i="13"/>
  <c r="O91" i="13"/>
  <c r="M71" i="13"/>
  <c r="O71" i="13"/>
  <c r="M76" i="13"/>
  <c r="O76" i="13"/>
  <c r="M100" i="13"/>
  <c r="O100" i="13"/>
  <c r="M70" i="13"/>
  <c r="O70" i="13"/>
  <c r="M99" i="13"/>
  <c r="O99" i="13"/>
  <c r="M96" i="13"/>
  <c r="O96" i="13"/>
  <c r="M98" i="13"/>
  <c r="O98" i="13"/>
  <c r="M80" i="13"/>
  <c r="O80" i="13"/>
  <c r="M84" i="13"/>
  <c r="O84" i="13"/>
  <c r="M88" i="13"/>
  <c r="O88" i="13"/>
  <c r="M92" i="13"/>
  <c r="O92" i="13"/>
  <c r="M75" i="13"/>
  <c r="O75" i="13"/>
  <c r="M103" i="13"/>
  <c r="O103" i="13"/>
  <c r="M97" i="13"/>
  <c r="O97" i="13"/>
  <c r="M95" i="13"/>
  <c r="O95" i="13"/>
  <c r="N105" i="13"/>
  <c r="N102" i="13"/>
  <c r="N98" i="13"/>
  <c r="N94" i="13"/>
  <c r="N90" i="13"/>
  <c r="N86" i="13"/>
  <c r="N82" i="13"/>
  <c r="N78" i="13"/>
  <c r="N74" i="13"/>
  <c r="N70" i="13"/>
  <c r="N101" i="13"/>
  <c r="N97" i="13"/>
  <c r="N93" i="13"/>
  <c r="N89" i="13"/>
  <c r="N85" i="13"/>
  <c r="N81" i="13"/>
  <c r="N77" i="13"/>
  <c r="N73" i="13"/>
  <c r="N69" i="13"/>
  <c r="N106" i="13"/>
  <c r="N103" i="13"/>
  <c r="N99" i="13"/>
  <c r="N95" i="13"/>
  <c r="N87" i="13"/>
  <c r="N83" i="13"/>
  <c r="N75" i="13"/>
  <c r="N67" i="13"/>
  <c r="N104" i="13"/>
  <c r="N100" i="13"/>
  <c r="N96" i="13"/>
  <c r="N92" i="13"/>
  <c r="N88" i="13"/>
  <c r="N84" i="13"/>
  <c r="N80" i="13"/>
  <c r="N76" i="13"/>
  <c r="N72" i="13"/>
  <c r="N68" i="13"/>
  <c r="N91" i="13"/>
  <c r="N79" i="13"/>
  <c r="N71" i="13"/>
  <c r="M81" i="13"/>
  <c r="O81" i="13"/>
  <c r="M85" i="13"/>
  <c r="O85" i="13"/>
  <c r="M89" i="13"/>
  <c r="O89" i="13"/>
  <c r="M93" i="13"/>
  <c r="O93" i="13"/>
  <c r="M78" i="13"/>
  <c r="O78" i="13"/>
  <c r="M69" i="13"/>
  <c r="O69" i="13"/>
  <c r="M73" i="13"/>
  <c r="O73" i="13"/>
  <c r="M72" i="13"/>
  <c r="O72" i="13"/>
  <c r="O67" i="13"/>
  <c r="M67" i="13"/>
  <c r="O68" i="13"/>
  <c r="M68" i="13"/>
  <c r="M77" i="13"/>
  <c r="O77" i="13"/>
  <c r="M82" i="13"/>
  <c r="O82" i="13"/>
  <c r="M86" i="13"/>
  <c r="O86" i="13"/>
  <c r="M90" i="13"/>
  <c r="O90" i="13"/>
  <c r="M94" i="13"/>
  <c r="O94" i="13"/>
  <c r="Q49" i="13"/>
  <c r="Q48" i="13"/>
  <c r="O38" i="13"/>
  <c r="Q38" i="13"/>
  <c r="Q36" i="13"/>
  <c r="O36" i="13"/>
  <c r="O27" i="13"/>
  <c r="Q27" i="13"/>
  <c r="Q60" i="13"/>
  <c r="O60" i="13"/>
  <c r="Q47" i="13"/>
  <c r="Q44" i="13"/>
  <c r="O44" i="13"/>
  <c r="M42" i="13"/>
  <c r="O57" i="13"/>
  <c r="Q57" i="13"/>
  <c r="O19" i="13"/>
  <c r="Q19" i="13"/>
  <c r="O39" i="13"/>
  <c r="Q39" i="13"/>
  <c r="O43" i="13"/>
  <c r="Q43" i="13"/>
  <c r="O58" i="13"/>
  <c r="Q58" i="13"/>
  <c r="Q52" i="13"/>
  <c r="O52" i="13"/>
  <c r="Q28" i="13"/>
  <c r="O28" i="13"/>
  <c r="Q55" i="13"/>
  <c r="O55" i="13"/>
  <c r="Q32" i="13"/>
  <c r="O32" i="13"/>
  <c r="Q14" i="13"/>
  <c r="O14" i="13"/>
  <c r="Q17" i="13"/>
  <c r="O17" i="13"/>
  <c r="Q29" i="13"/>
  <c r="O29" i="13"/>
  <c r="Q30" i="13"/>
  <c r="Q41" i="13"/>
  <c r="O41" i="13"/>
  <c r="O62" i="13"/>
  <c r="Q62" i="13"/>
  <c r="Q24" i="13"/>
  <c r="O24" i="13"/>
  <c r="O20" i="13"/>
  <c r="Q20" i="13"/>
  <c r="O12" i="13"/>
  <c r="Q12" i="13"/>
  <c r="Q25" i="13"/>
  <c r="O25" i="13"/>
  <c r="O53" i="13"/>
  <c r="Q53" i="13"/>
  <c r="O61" i="13"/>
  <c r="Q61" i="13"/>
  <c r="O33" i="13"/>
  <c r="Q33" i="13"/>
  <c r="Q26" i="13"/>
  <c r="O26" i="13"/>
  <c r="Q54" i="13"/>
  <c r="O54" i="13"/>
  <c r="M49" i="13"/>
  <c r="O13" i="13"/>
  <c r="Q13" i="13"/>
  <c r="O42" i="13"/>
  <c r="Q42" i="13"/>
  <c r="Q63" i="13"/>
  <c r="O63" i="13"/>
  <c r="Q64" i="13"/>
  <c r="O15" i="13"/>
  <c r="Q15" i="13"/>
  <c r="O22" i="13"/>
  <c r="Q22" i="13"/>
  <c r="Q35" i="13"/>
  <c r="O35" i="13"/>
  <c r="O16" i="13"/>
  <c r="Q16" i="13"/>
  <c r="Q21" i="13"/>
  <c r="O21" i="13"/>
  <c r="O34" i="13"/>
  <c r="Q34" i="13"/>
  <c r="O31" i="13"/>
  <c r="Q31" i="13"/>
  <c r="O46" i="13"/>
  <c r="Q46" i="13"/>
  <c r="O23" i="13"/>
  <c r="Q23" i="13"/>
  <c r="Q37" i="13"/>
  <c r="O37" i="13"/>
  <c r="O66" i="13"/>
  <c r="O47" i="13"/>
  <c r="O11" i="13"/>
  <c r="O64" i="13"/>
  <c r="O48" i="13"/>
  <c r="O49" i="13"/>
  <c r="O50" i="13"/>
  <c r="O40" i="13"/>
  <c r="O30" i="13"/>
  <c r="O18" i="13"/>
  <c r="Q51" i="13"/>
  <c r="O51" i="13"/>
  <c r="Q40" i="13"/>
  <c r="Q59" i="13"/>
  <c r="O59" i="13"/>
  <c r="Q45" i="13"/>
  <c r="O45" i="13"/>
  <c r="Q65" i="13"/>
  <c r="O65" i="13"/>
  <c r="Q66" i="13"/>
  <c r="M25" i="13"/>
  <c r="M35" i="13"/>
  <c r="M52" i="13"/>
  <c r="M32" i="13"/>
  <c r="M38" i="13"/>
  <c r="M29" i="13"/>
  <c r="M24" i="13"/>
  <c r="M57" i="13"/>
  <c r="M60" i="13"/>
  <c r="M17" i="13"/>
  <c r="M53" i="13"/>
  <c r="M64" i="13"/>
  <c r="M47" i="13"/>
  <c r="M43" i="13"/>
  <c r="M46" i="13"/>
  <c r="M33" i="13"/>
  <c r="M19" i="13"/>
  <c r="M27" i="13"/>
  <c r="M40" i="13"/>
  <c r="M11" i="13"/>
  <c r="M14" i="13"/>
  <c r="M26" i="13"/>
  <c r="M15" i="13"/>
  <c r="M50" i="13"/>
  <c r="M62" i="13"/>
  <c r="M65" i="13"/>
  <c r="M21" i="13"/>
  <c r="M41" i="13"/>
  <c r="M31" i="13"/>
  <c r="M48" i="13"/>
  <c r="M44" i="13"/>
  <c r="M55" i="13"/>
  <c r="M34" i="13"/>
  <c r="M54" i="13"/>
  <c r="M39" i="13"/>
  <c r="M36" i="13"/>
  <c r="M22" i="13"/>
  <c r="M59" i="13"/>
  <c r="M63" i="13"/>
  <c r="M58" i="13"/>
  <c r="M30" i="13"/>
  <c r="M28" i="13"/>
  <c r="M12" i="13"/>
  <c r="M13" i="13"/>
  <c r="M37" i="13"/>
  <c r="M66" i="13"/>
  <c r="M45" i="13"/>
  <c r="M18" i="13"/>
  <c r="M61" i="13"/>
  <c r="M51" i="13"/>
  <c r="M23" i="13"/>
  <c r="M16" i="13"/>
  <c r="M20" i="13"/>
  <c r="L72" i="13"/>
  <c r="N64" i="13"/>
  <c r="N60" i="13"/>
  <c r="N55" i="13"/>
  <c r="N51" i="13"/>
  <c r="N47" i="13"/>
  <c r="N45" i="13"/>
  <c r="N41" i="13"/>
  <c r="N36" i="13"/>
  <c r="N28" i="13"/>
  <c r="N21" i="13"/>
  <c r="N63" i="13"/>
  <c r="N59" i="13"/>
  <c r="N54" i="13"/>
  <c r="N50" i="13"/>
  <c r="N44" i="13"/>
  <c r="N40" i="13"/>
  <c r="N39" i="13"/>
  <c r="N35" i="13"/>
  <c r="N31" i="13"/>
  <c r="N24" i="13"/>
  <c r="N20" i="13"/>
  <c r="N17" i="13"/>
  <c r="N13" i="13"/>
  <c r="N11" i="13"/>
  <c r="N32" i="13"/>
  <c r="N25" i="13"/>
  <c r="N66" i="13"/>
  <c r="N58" i="13"/>
  <c r="N49" i="13"/>
  <c r="N43" i="13"/>
  <c r="N38" i="13"/>
  <c r="N30" i="13"/>
  <c r="N27" i="13"/>
  <c r="N19" i="13"/>
  <c r="N12" i="13"/>
  <c r="N14" i="13"/>
  <c r="N53" i="13"/>
  <c r="N46" i="13"/>
  <c r="N65" i="13"/>
  <c r="N57" i="13"/>
  <c r="N48" i="13"/>
  <c r="N42" i="13"/>
  <c r="N37" i="13"/>
  <c r="N29" i="13"/>
  <c r="N26" i="13"/>
  <c r="N18" i="13"/>
  <c r="N62" i="13"/>
  <c r="N34" i="13"/>
  <c r="N23" i="13"/>
  <c r="N15" i="13"/>
  <c r="N61" i="13"/>
  <c r="N52" i="13"/>
  <c r="N33" i="13"/>
  <c r="N22" i="13"/>
  <c r="N16" i="13"/>
</calcChain>
</file>

<file path=xl/sharedStrings.xml><?xml version="1.0" encoding="utf-8"?>
<sst xmlns="http://schemas.openxmlformats.org/spreadsheetml/2006/main" count="1442" uniqueCount="280">
  <si>
    <t>PLACE</t>
  </si>
  <si>
    <t>H DEP</t>
  </si>
  <si>
    <t>H ARRIV</t>
  </si>
  <si>
    <t>MOY</t>
  </si>
  <si>
    <t>TPS</t>
  </si>
  <si>
    <t>CLUB</t>
  </si>
  <si>
    <t>CATEGORIE</t>
  </si>
  <si>
    <t>Date de naissance</t>
  </si>
  <si>
    <t>N° DOS</t>
  </si>
  <si>
    <t>NOM</t>
  </si>
  <si>
    <t>PRENOM</t>
  </si>
  <si>
    <t>Résultat par catégorie</t>
  </si>
  <si>
    <t>Résultat Autres Fédé Féminines</t>
  </si>
  <si>
    <t>Résultat Autres Fédé (FFC, UFOLEP, TRIATHLON…)</t>
  </si>
  <si>
    <t>Résultat FSGT 3</t>
  </si>
  <si>
    <t>Résultat FSGT 4</t>
  </si>
  <si>
    <t>Résultat FSGT 5</t>
  </si>
  <si>
    <t>Résultat NL Féminines</t>
  </si>
  <si>
    <t>Nb arrivées</t>
  </si>
  <si>
    <t>Nb dans caté</t>
  </si>
  <si>
    <t>Class. Caté</t>
  </si>
  <si>
    <t>Class. scratch</t>
  </si>
  <si>
    <t xml:space="preserve">FSGT5 </t>
  </si>
  <si>
    <t xml:space="preserve">FSGT4 </t>
  </si>
  <si>
    <t xml:space="preserve">FSGT3 </t>
  </si>
  <si>
    <t xml:space="preserve">FSGT Fem </t>
  </si>
  <si>
    <t>Résultat FSGT Féminines</t>
  </si>
  <si>
    <t>GRIMPEE DE SAINT ROMAIN DE LERPS DU 02/10/2016</t>
  </si>
  <si>
    <t xml:space="preserve">FSGT1 &amp; FSGT2 </t>
  </si>
  <si>
    <t>Scratch</t>
  </si>
  <si>
    <t>Class / caté</t>
  </si>
  <si>
    <t xml:space="preserve">Autres Fédés (FFC, UFOLEP, TRI) </t>
  </si>
  <si>
    <t>Juniors</t>
  </si>
  <si>
    <t>Non licenciés H</t>
  </si>
  <si>
    <t>Résultat FSGT 1 &amp; 2</t>
  </si>
  <si>
    <t>Résultat Non licenciés hommes</t>
  </si>
  <si>
    <t>JOUFFRET</t>
  </si>
  <si>
    <t>DIDIER</t>
  </si>
  <si>
    <t>CYCLO CLUB SAINT PERAY</t>
  </si>
  <si>
    <t>PHILIPPE</t>
  </si>
  <si>
    <t>MONTMEYRAN</t>
  </si>
  <si>
    <t>JULIEN</t>
  </si>
  <si>
    <t>LAURENT</t>
  </si>
  <si>
    <t>CPRO SPORT</t>
  </si>
  <si>
    <t>FERRER</t>
  </si>
  <si>
    <t>JEROME</t>
  </si>
  <si>
    <t>VALRHONA</t>
  </si>
  <si>
    <t>CHEYTION</t>
  </si>
  <si>
    <t>ANTHONY</t>
  </si>
  <si>
    <t>AUBENAS</t>
  </si>
  <si>
    <t>AERTS</t>
  </si>
  <si>
    <t>BRICE</t>
  </si>
  <si>
    <t>COURTIAL</t>
  </si>
  <si>
    <t>BERNARD</t>
  </si>
  <si>
    <t>DEREBACHIAN</t>
  </si>
  <si>
    <t>DIDER</t>
  </si>
  <si>
    <t>FAYARD</t>
  </si>
  <si>
    <t>CLEMENT</t>
  </si>
  <si>
    <t>CHEBOUKI</t>
  </si>
  <si>
    <t>AKIM</t>
  </si>
  <si>
    <t>SPRINTER BLV</t>
  </si>
  <si>
    <t>SANTAM</t>
  </si>
  <si>
    <t>DONZERE</t>
  </si>
  <si>
    <t>VIGNAL</t>
  </si>
  <si>
    <t>GERARD</t>
  </si>
  <si>
    <t>PIERRELATTE</t>
  </si>
  <si>
    <t>VUKASIN</t>
  </si>
  <si>
    <t>GONZALEZ</t>
  </si>
  <si>
    <t>MIGUEL</t>
  </si>
  <si>
    <t>CAVALIER</t>
  </si>
  <si>
    <t>JEAN DANIEL</t>
  </si>
  <si>
    <t>BLASQUER</t>
  </si>
  <si>
    <t>NICOLAS</t>
  </si>
  <si>
    <t>CEDRIC</t>
  </si>
  <si>
    <t>DIB</t>
  </si>
  <si>
    <t>WALID</t>
  </si>
  <si>
    <t>DONCIEUX</t>
  </si>
  <si>
    <t>PETITJEAN</t>
  </si>
  <si>
    <t>DENIS</t>
  </si>
  <si>
    <t>SCHWIND</t>
  </si>
  <si>
    <t>MICHEL</t>
  </si>
  <si>
    <t>PERZIGUIAN</t>
  </si>
  <si>
    <t>JEAN</t>
  </si>
  <si>
    <t>BARRE</t>
  </si>
  <si>
    <t>FREDDY</t>
  </si>
  <si>
    <t>BOLLENE</t>
  </si>
  <si>
    <t>HERBAUT</t>
  </si>
  <si>
    <t>BAPTISTE</t>
  </si>
  <si>
    <t>CRETON</t>
  </si>
  <si>
    <t>BRIGITTE</t>
  </si>
  <si>
    <t>TEAM MONT VENTOUX</t>
  </si>
  <si>
    <t>ANDRE</t>
  </si>
  <si>
    <t>NOAH</t>
  </si>
  <si>
    <t>HERNANDEZ</t>
  </si>
  <si>
    <t>JEAN PHILIPPE</t>
  </si>
  <si>
    <t>LA VOULTE</t>
  </si>
  <si>
    <t>PRUNARET</t>
  </si>
  <si>
    <t>STEPHANE</t>
  </si>
  <si>
    <t>ZROMANS</t>
  </si>
  <si>
    <t>COMTE</t>
  </si>
  <si>
    <t>THIERRY</t>
  </si>
  <si>
    <t>COSTECHAREYRE</t>
  </si>
  <si>
    <t>CLAUDE</t>
  </si>
  <si>
    <t>ZTAIN</t>
  </si>
  <si>
    <t>SAULET</t>
  </si>
  <si>
    <t>BRUNO</t>
  </si>
  <si>
    <t>ZVALENCE</t>
  </si>
  <si>
    <t>ROBERT</t>
  </si>
  <si>
    <t>REMY</t>
  </si>
  <si>
    <t>BENJAMIN</t>
  </si>
  <si>
    <t>PINATEL</t>
  </si>
  <si>
    <t>JEAN RENE</t>
  </si>
  <si>
    <t>LAFONT</t>
  </si>
  <si>
    <t>PIERRE</t>
  </si>
  <si>
    <t>GAUTHIER</t>
  </si>
  <si>
    <t>MARC</t>
  </si>
  <si>
    <t>MALSERT</t>
  </si>
  <si>
    <t>PASCAL</t>
  </si>
  <si>
    <t>SARRAS</t>
  </si>
  <si>
    <t>BOURDON</t>
  </si>
  <si>
    <t>VACHER</t>
  </si>
  <si>
    <t>LENY</t>
  </si>
  <si>
    <t>HEYRAUD</t>
  </si>
  <si>
    <t>VINCENT</t>
  </si>
  <si>
    <t>FABIEN</t>
  </si>
  <si>
    <t>GRANGEON</t>
  </si>
  <si>
    <t>WALTER</t>
  </si>
  <si>
    <t>HUNEAU</t>
  </si>
  <si>
    <t>FAYSSE</t>
  </si>
  <si>
    <t>OLIVIER</t>
  </si>
  <si>
    <t>COTTE-MARTINON</t>
  </si>
  <si>
    <t>PIERRE-LOUIS</t>
  </si>
  <si>
    <t>VIZIER</t>
  </si>
  <si>
    <t>JEAN-MICHEL</t>
  </si>
  <si>
    <t>GUILBAUT</t>
  </si>
  <si>
    <t>JONAS</t>
  </si>
  <si>
    <t>CREMIEU</t>
  </si>
  <si>
    <t>MONTALIBET</t>
  </si>
  <si>
    <t>KEVIN</t>
  </si>
  <si>
    <t>PEYRON</t>
  </si>
  <si>
    <t>JEANNE</t>
  </si>
  <si>
    <t>Z VALENCE</t>
  </si>
  <si>
    <t xml:space="preserve">NL Féminines </t>
  </si>
  <si>
    <t>PEYRO</t>
  </si>
  <si>
    <t>LES TOURETTES</t>
  </si>
  <si>
    <t>SEITIEE</t>
  </si>
  <si>
    <t>DEBANNE</t>
  </si>
  <si>
    <t>CAROLE</t>
  </si>
  <si>
    <t>WILLIAM</t>
  </si>
  <si>
    <t>CHASTAGNIER</t>
  </si>
  <si>
    <t>FABRICE</t>
  </si>
  <si>
    <t>ZLAMASTRE</t>
  </si>
  <si>
    <t>ALLIGIER</t>
  </si>
  <si>
    <t>BOYER</t>
  </si>
  <si>
    <t>ERIC</t>
  </si>
  <si>
    <t>GG TRI</t>
  </si>
  <si>
    <t>AXEL</t>
  </si>
  <si>
    <t>LAPIERRE</t>
  </si>
  <si>
    <t>JEAN CAMILLE</t>
  </si>
  <si>
    <t>LIPANI</t>
  </si>
  <si>
    <t>TRISTAN</t>
  </si>
  <si>
    <t>VTT ARBIKE</t>
  </si>
  <si>
    <t>DESLAGE</t>
  </si>
  <si>
    <t>MANCA</t>
  </si>
  <si>
    <t>JEAN LUC</t>
  </si>
  <si>
    <t>Z CHABEUIL</t>
  </si>
  <si>
    <t>BANC</t>
  </si>
  <si>
    <t>CHRISTOPHE</t>
  </si>
  <si>
    <t>SAADIA</t>
  </si>
  <si>
    <t>ROCH</t>
  </si>
  <si>
    <t>FLORIAN</t>
  </si>
  <si>
    <t>BAYLE</t>
  </si>
  <si>
    <t>FREDERIC</t>
  </si>
  <si>
    <t>GILLET</t>
  </si>
  <si>
    <t>ROMUALD</t>
  </si>
  <si>
    <t>MONTELIMAR</t>
  </si>
  <si>
    <t>VC PONTOIS</t>
  </si>
  <si>
    <t>COCHARD</t>
  </si>
  <si>
    <t>BERTRAND</t>
  </si>
  <si>
    <t>COUX</t>
  </si>
  <si>
    <t>QUINTANA</t>
  </si>
  <si>
    <t xml:space="preserve">Minimes </t>
  </si>
  <si>
    <t>DUPIN</t>
  </si>
  <si>
    <t>ROUX</t>
  </si>
  <si>
    <t>GREGORY</t>
  </si>
  <si>
    <t>MEJEAN</t>
  </si>
  <si>
    <t>LECOMTE</t>
  </si>
  <si>
    <t>FRANDEMICHE</t>
  </si>
  <si>
    <t>YVAN</t>
  </si>
  <si>
    <t>ORAND</t>
  </si>
  <si>
    <t>GABRIEL</t>
  </si>
  <si>
    <t>RIGAL</t>
  </si>
  <si>
    <t>HUGO</t>
  </si>
  <si>
    <t>TALLARON</t>
  </si>
  <si>
    <t>YVES</t>
  </si>
  <si>
    <t>FRIOL</t>
  </si>
  <si>
    <t>FARGIER</t>
  </si>
  <si>
    <t>ROLAND</t>
  </si>
  <si>
    <t>ASTIC</t>
  </si>
  <si>
    <t>SERGE</t>
  </si>
  <si>
    <t>MAYET</t>
  </si>
  <si>
    <t>VC DU VELAY</t>
  </si>
  <si>
    <t>SASSOLAS</t>
  </si>
  <si>
    <t>KAROLE</t>
  </si>
  <si>
    <t>BROTTES</t>
  </si>
  <si>
    <t>LIONEL</t>
  </si>
  <si>
    <t>BOUILLOUX</t>
  </si>
  <si>
    <t>LEVRARD</t>
  </si>
  <si>
    <t>ALEXANDRE</t>
  </si>
  <si>
    <t xml:space="preserve">GRANGE  </t>
  </si>
  <si>
    <t>STEVEN</t>
  </si>
  <si>
    <t>DUPUIS</t>
  </si>
  <si>
    <t>PATRICK</t>
  </si>
  <si>
    <t>PARA</t>
  </si>
  <si>
    <t>JEREMY</t>
  </si>
  <si>
    <t>TAIN</t>
  </si>
  <si>
    <t>CHATELON</t>
  </si>
  <si>
    <t>JULES</t>
  </si>
  <si>
    <t>SEBASTIEN</t>
  </si>
  <si>
    <t>SEYSSINET</t>
  </si>
  <si>
    <t>BASTION</t>
  </si>
  <si>
    <t>DAVID</t>
  </si>
  <si>
    <t>DELOR</t>
  </si>
  <si>
    <t>THOMAS</t>
  </si>
  <si>
    <t>TRENTESAUX</t>
  </si>
  <si>
    <t>Z ST PERAY</t>
  </si>
  <si>
    <t>VANBIERVLIET</t>
  </si>
  <si>
    <t>JORIS</t>
  </si>
  <si>
    <t>ANTONIALI</t>
  </si>
  <si>
    <t>JANVIER</t>
  </si>
  <si>
    <t>PAUL</t>
  </si>
  <si>
    <t>BOUSBIA</t>
  </si>
  <si>
    <t>RAYAN</t>
  </si>
  <si>
    <t>JURDIC</t>
  </si>
  <si>
    <t>MATEO</t>
  </si>
  <si>
    <t>ARGAUD</t>
  </si>
  <si>
    <t>LUDOVIC</t>
  </si>
  <si>
    <t xml:space="preserve">Benjamins </t>
  </si>
  <si>
    <t>FRANCIS</t>
  </si>
  <si>
    <t>HAREL</t>
  </si>
  <si>
    <t>SOYONS</t>
  </si>
  <si>
    <t>LAFFONT</t>
  </si>
  <si>
    <t>Z GUILHERAND</t>
  </si>
  <si>
    <t>BIANCHI</t>
  </si>
  <si>
    <t>THIBAULT</t>
  </si>
  <si>
    <t>BAFFERT</t>
  </si>
  <si>
    <t>ROMAIN</t>
  </si>
  <si>
    <t>GOMES</t>
  </si>
  <si>
    <t>FERNANDO</t>
  </si>
  <si>
    <t>Z TOURNON</t>
  </si>
  <si>
    <t>BARDOUL</t>
  </si>
  <si>
    <t>FRANCK</t>
  </si>
  <si>
    <t>Z LODIN</t>
  </si>
  <si>
    <t>CHIZAT</t>
  </si>
  <si>
    <t>MATHIS</t>
  </si>
  <si>
    <t>MAZA</t>
  </si>
  <si>
    <t>SAMUEL</t>
  </si>
  <si>
    <t>BALDAIRON</t>
  </si>
  <si>
    <t>GUILHEM</t>
  </si>
  <si>
    <t>Z ST ROMAIN</t>
  </si>
  <si>
    <t>AURIOL</t>
  </si>
  <si>
    <t>Z TAIN</t>
  </si>
  <si>
    <t>BLACHE</t>
  </si>
  <si>
    <t>SYLVAIN</t>
  </si>
  <si>
    <t>CHAUDIER</t>
  </si>
  <si>
    <t>MARTINE</t>
  </si>
  <si>
    <t>Z CHAVANNES</t>
  </si>
  <si>
    <t>MONTMEYRAN FFC</t>
  </si>
  <si>
    <t>SPRINTER BLV FFC</t>
  </si>
  <si>
    <t>ANNONAY FFC</t>
  </si>
  <si>
    <t>MONTELIMAR FFC</t>
  </si>
  <si>
    <t>UC TAIN TOURNON FFC</t>
  </si>
  <si>
    <t xml:space="preserve">Cadets </t>
  </si>
  <si>
    <t>BACCONNIER</t>
  </si>
  <si>
    <t>Z CHAMPIS</t>
  </si>
  <si>
    <t>VALLON FFC</t>
  </si>
  <si>
    <t>Résultat Benjamins</t>
  </si>
  <si>
    <t>Résultat Minimes</t>
  </si>
  <si>
    <t>Résultat Cadets</t>
  </si>
  <si>
    <t>Résultat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</si>
</sst>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"/>
    <numFmt numFmtId="165" formatCode="[$-F400]h:mm:ss\ AM/PM"/>
    <numFmt numFmtId="166" formatCode="dd/mm/yy;@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Border="1"/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164" fontId="0" fillId="0" borderId="1" xfId="0" applyNumberFormat="1" applyBorder="1"/>
    <xf numFmtId="0" fontId="0" fillId="0" borderId="1" xfId="0" applyFill="1" applyBorder="1"/>
    <xf numFmtId="164" fontId="3" fillId="0" borderId="1" xfId="0" applyNumberFormat="1" applyFont="1" applyBorder="1"/>
    <xf numFmtId="164" fontId="3" fillId="0" borderId="0" xfId="0" applyNumberFormat="1" applyFont="1"/>
    <xf numFmtId="0" fontId="2" fillId="0" borderId="1" xfId="0" applyFont="1" applyBorder="1"/>
    <xf numFmtId="0" fontId="2" fillId="0" borderId="0" xfId="0" applyFont="1"/>
    <xf numFmtId="165" fontId="0" fillId="0" borderId="0" xfId="0" applyNumberFormat="1"/>
    <xf numFmtId="0" fontId="0" fillId="0" borderId="1" xfId="0" applyBorder="1" applyAlignment="1"/>
    <xf numFmtId="164" fontId="0" fillId="0" borderId="1" xfId="0" applyNumberFormat="1" applyFill="1" applyBorder="1"/>
    <xf numFmtId="0" fontId="2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6" fontId="0" fillId="0" borderId="0" xfId="0" applyNumberFormat="1"/>
    <xf numFmtId="166" fontId="2" fillId="0" borderId="0" xfId="0" applyNumberFormat="1" applyFont="1"/>
    <xf numFmtId="166" fontId="3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/>
    <xf numFmtId="166" fontId="2" fillId="0" borderId="1" xfId="0" applyNumberFormat="1" applyFont="1" applyFill="1" applyBorder="1"/>
    <xf numFmtId="165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0" xfId="0" applyAlignment="1"/>
    <xf numFmtId="14" fontId="0" fillId="0" borderId="0" xfId="0" applyNumberFormat="1"/>
    <xf numFmtId="0" fontId="0" fillId="0" borderId="0" xfId="0" applyBorder="1" applyAlignment="1"/>
    <xf numFmtId="0" fontId="2" fillId="0" borderId="0" xfId="0" applyFont="1" applyBorder="1"/>
    <xf numFmtId="0" fontId="6" fillId="0" borderId="0" xfId="0" applyFont="1" applyBorder="1" applyAlignment="1">
      <alignment horizontal="right"/>
    </xf>
    <xf numFmtId="166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164" fontId="3" fillId="0" borderId="0" xfId="0" applyNumberFormat="1" applyFont="1" applyBorder="1"/>
    <xf numFmtId="2" fontId="2" fillId="0" borderId="0" xfId="0" applyNumberFormat="1" applyFont="1" applyBorder="1"/>
    <xf numFmtId="0" fontId="1" fillId="0" borderId="0" xfId="0" applyFont="1"/>
    <xf numFmtId="0" fontId="0" fillId="0" borderId="1" xfId="0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164" fontId="0" fillId="0" borderId="0" xfId="0" applyNumberFormat="1" applyBorder="1" applyAlignment="1"/>
    <xf numFmtId="164" fontId="3" fillId="0" borderId="0" xfId="0" applyNumberFormat="1" applyFont="1" applyBorder="1" applyAlignment="1"/>
    <xf numFmtId="2" fontId="2" fillId="0" borderId="0" xfId="0" applyNumberFormat="1" applyFont="1" applyBorder="1" applyAlignment="1"/>
    <xf numFmtId="164" fontId="2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/>
    <xf numFmtId="164" fontId="2" fillId="0" borderId="1" xfId="0" applyNumberFormat="1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K104"/>
  <sheetViews>
    <sheetView tabSelected="1" workbookViewId="0"/>
  </sheetViews>
  <sheetFormatPr baseColWidth="10" defaultRowHeight="12.75" x14ac:dyDescent="0.2"/>
  <cols>
    <col min="1" max="1" width="5.140625" style="59" customWidth="1"/>
    <col min="2" max="2" width="18.140625" customWidth="1"/>
    <col min="3" max="3" width="14.85546875" bestFit="1" customWidth="1"/>
    <col min="4" max="4" width="21" bestFit="1" customWidth="1"/>
    <col min="5" max="5" width="35.42578125" style="29" bestFit="1" customWidth="1"/>
    <col min="6" max="6" width="3.85546875" style="12" customWidth="1"/>
    <col min="7" max="7" width="10.5703125" style="23" customWidth="1"/>
    <col min="8" max="8" width="8.140625" style="3" customWidth="1"/>
    <col min="9" max="9" width="8.28515625" style="1" customWidth="1"/>
    <col min="10" max="10" width="7.140625" style="10" customWidth="1"/>
    <col min="11" max="11" width="5.5703125" style="2" bestFit="1" customWidth="1"/>
  </cols>
  <sheetData>
    <row r="1" spans="1:11" x14ac:dyDescent="0.2">
      <c r="A1"/>
      <c r="C1" s="13"/>
      <c r="E1" s="28"/>
      <c r="F1"/>
      <c r="G1" s="22"/>
      <c r="H1"/>
      <c r="I1"/>
      <c r="J1"/>
      <c r="K1"/>
    </row>
    <row r="2" spans="1:11" x14ac:dyDescent="0.2">
      <c r="A2"/>
      <c r="C2" s="13"/>
      <c r="E2" s="28"/>
      <c r="F2"/>
      <c r="G2" s="22"/>
      <c r="H2"/>
      <c r="I2"/>
      <c r="J2"/>
      <c r="K2"/>
    </row>
    <row r="3" spans="1:11" ht="21" customHeight="1" x14ac:dyDescent="0.2">
      <c r="A3" s="64" t="s">
        <v>27</v>
      </c>
      <c r="B3" s="64"/>
      <c r="C3" s="64"/>
      <c r="D3" s="64"/>
      <c r="E3" s="64"/>
      <c r="F3" s="64"/>
      <c r="G3" s="64"/>
      <c r="H3" s="64"/>
      <c r="I3" s="65"/>
      <c r="J3" s="65"/>
      <c r="K3" s="65"/>
    </row>
    <row r="4" spans="1:11" x14ac:dyDescent="0.2">
      <c r="A4"/>
      <c r="C4" s="13"/>
      <c r="E4" s="28"/>
      <c r="F4"/>
      <c r="G4" s="22"/>
      <c r="H4"/>
      <c r="I4"/>
      <c r="J4"/>
      <c r="K4"/>
    </row>
    <row r="5" spans="1:11" ht="20.25" x14ac:dyDescent="0.2">
      <c r="A5" s="60" t="s">
        <v>11</v>
      </c>
      <c r="B5" s="60"/>
      <c r="C5" s="60"/>
      <c r="D5" s="60"/>
      <c r="E5" s="60"/>
      <c r="F5" s="60"/>
      <c r="G5" s="60"/>
      <c r="H5" s="60"/>
      <c r="I5" s="61"/>
      <c r="J5" s="61"/>
      <c r="K5" s="61"/>
    </row>
    <row r="6" spans="1:11" x14ac:dyDescent="0.2">
      <c r="A6" s="35"/>
      <c r="B6" s="36"/>
      <c r="C6" s="36"/>
      <c r="D6" s="36"/>
      <c r="E6" s="37"/>
      <c r="F6" s="36"/>
      <c r="G6" s="38"/>
      <c r="H6" s="39"/>
      <c r="I6" s="40"/>
      <c r="J6" s="41"/>
      <c r="K6" s="42"/>
    </row>
    <row r="7" spans="1:11" x14ac:dyDescent="0.2">
      <c r="A7" s="35"/>
      <c r="B7" s="36"/>
      <c r="C7" s="36"/>
      <c r="D7" s="36"/>
      <c r="E7" s="37"/>
      <c r="F7" s="36"/>
      <c r="G7" s="38"/>
      <c r="H7" s="39"/>
      <c r="I7" s="40"/>
      <c r="J7" s="41"/>
      <c r="K7" s="42"/>
    </row>
    <row r="8" spans="1:11" ht="20.25" x14ac:dyDescent="0.2">
      <c r="A8" s="60" t="s">
        <v>277</v>
      </c>
      <c r="B8" s="60"/>
      <c r="C8" s="60"/>
      <c r="D8" s="60"/>
      <c r="E8" s="60"/>
      <c r="F8" s="60"/>
      <c r="G8" s="60"/>
      <c r="H8" s="60"/>
      <c r="I8" s="61"/>
      <c r="J8" s="61"/>
      <c r="K8" s="61"/>
    </row>
    <row r="9" spans="1:11" s="21" customFormat="1" ht="38.25" x14ac:dyDescent="0.2">
      <c r="A9" s="17" t="s">
        <v>0</v>
      </c>
      <c r="B9" s="17" t="s">
        <v>9</v>
      </c>
      <c r="C9" s="27" t="s">
        <v>10</v>
      </c>
      <c r="D9" s="18" t="s">
        <v>5</v>
      </c>
      <c r="E9" s="30" t="s">
        <v>6</v>
      </c>
      <c r="F9" s="17" t="s">
        <v>8</v>
      </c>
      <c r="G9" s="24" t="s">
        <v>7</v>
      </c>
      <c r="H9" s="19" t="s">
        <v>1</v>
      </c>
      <c r="I9" s="19" t="s">
        <v>2</v>
      </c>
      <c r="J9" s="19" t="s">
        <v>4</v>
      </c>
      <c r="K9" s="20" t="s">
        <v>3</v>
      </c>
    </row>
    <row r="10" spans="1:11" x14ac:dyDescent="0.2">
      <c r="A10" s="14">
        <v>1</v>
      </c>
      <c r="B10" s="11" t="s">
        <v>180</v>
      </c>
      <c r="C10" s="11" t="s">
        <v>108</v>
      </c>
      <c r="D10" s="11" t="s">
        <v>179</v>
      </c>
      <c r="E10" s="31" t="s">
        <v>181</v>
      </c>
      <c r="F10" s="11">
        <v>69</v>
      </c>
      <c r="G10" s="25">
        <v>37380</v>
      </c>
      <c r="H10" s="5">
        <v>0.420833333333333</v>
      </c>
      <c r="I10" s="7">
        <v>0.44365740740740739</v>
      </c>
      <c r="J10" s="9">
        <v>2.2824074074074385E-2</v>
      </c>
      <c r="K10" s="6">
        <v>15.334685598377073</v>
      </c>
    </row>
    <row r="11" spans="1:11" x14ac:dyDescent="0.2">
      <c r="A11" s="35"/>
      <c r="B11" s="36"/>
      <c r="C11" s="36"/>
      <c r="D11" s="36"/>
      <c r="E11" s="37"/>
      <c r="F11" s="36"/>
      <c r="G11" s="38"/>
      <c r="H11" s="39"/>
      <c r="I11" s="40"/>
      <c r="J11" s="41"/>
      <c r="K11" s="42"/>
    </row>
    <row r="12" spans="1:11" x14ac:dyDescent="0.2">
      <c r="A12" s="35"/>
      <c r="B12" s="36"/>
      <c r="C12" s="36"/>
      <c r="D12" s="36"/>
      <c r="E12" s="37"/>
      <c r="F12" s="36"/>
      <c r="G12" s="38"/>
      <c r="H12" s="39"/>
      <c r="I12" s="40"/>
      <c r="J12" s="41"/>
      <c r="K12" s="42"/>
    </row>
    <row r="13" spans="1:11" x14ac:dyDescent="0.2">
      <c r="A13" s="35"/>
      <c r="B13" s="36"/>
      <c r="C13" s="36"/>
      <c r="D13" s="36"/>
      <c r="E13" s="37"/>
      <c r="F13" s="36"/>
      <c r="G13" s="38"/>
      <c r="H13" s="39"/>
      <c r="I13" s="40"/>
      <c r="J13" s="41"/>
      <c r="K13" s="42"/>
    </row>
    <row r="14" spans="1:11" x14ac:dyDescent="0.2">
      <c r="A14" s="35"/>
      <c r="B14" s="36"/>
      <c r="C14" s="36"/>
      <c r="D14" s="36"/>
      <c r="E14" s="37"/>
      <c r="F14" s="36"/>
      <c r="G14" s="38"/>
      <c r="H14" s="39"/>
      <c r="I14" s="40"/>
      <c r="J14" s="41"/>
      <c r="K14" s="42"/>
    </row>
    <row r="15" spans="1:11" x14ac:dyDescent="0.2">
      <c r="A15" s="35"/>
      <c r="B15" s="36"/>
      <c r="C15" s="36"/>
      <c r="D15" s="36"/>
      <c r="E15" s="37"/>
      <c r="F15" s="36"/>
      <c r="G15" s="38"/>
      <c r="H15" s="39"/>
      <c r="I15" s="40"/>
      <c r="J15" s="41"/>
      <c r="K15" s="42"/>
    </row>
    <row r="16" spans="1:11" x14ac:dyDescent="0.2">
      <c r="A16" s="35"/>
      <c r="B16" s="36"/>
      <c r="C16" s="36"/>
      <c r="D16" s="36"/>
      <c r="E16" s="37"/>
      <c r="F16" s="36"/>
      <c r="G16" s="38"/>
      <c r="H16" s="39"/>
      <c r="I16" s="40"/>
      <c r="J16" s="41"/>
      <c r="K16" s="42"/>
    </row>
    <row r="17" spans="1:11" x14ac:dyDescent="0.2">
      <c r="A17" s="35"/>
      <c r="B17" s="36"/>
      <c r="C17" s="36"/>
      <c r="D17" s="36"/>
      <c r="E17" s="37"/>
      <c r="F17" s="36"/>
      <c r="G17" s="38"/>
      <c r="H17" s="39"/>
      <c r="I17" s="40"/>
      <c r="J17" s="41"/>
      <c r="K17" s="42"/>
    </row>
    <row r="18" spans="1:11" ht="23.25" x14ac:dyDescent="0.2">
      <c r="A18" s="62" t="s">
        <v>27</v>
      </c>
      <c r="B18" s="62"/>
      <c r="C18" s="62"/>
      <c r="D18" s="62"/>
      <c r="E18" s="62"/>
      <c r="F18" s="62"/>
      <c r="G18" s="62"/>
      <c r="H18" s="62"/>
      <c r="I18" s="63"/>
      <c r="J18" s="63"/>
      <c r="K18" s="63"/>
    </row>
    <row r="19" spans="1:11" ht="20.25" x14ac:dyDescent="0.2">
      <c r="A19" s="60" t="s">
        <v>34</v>
      </c>
      <c r="B19" s="60"/>
      <c r="C19" s="60"/>
      <c r="D19" s="60"/>
      <c r="E19" s="60"/>
      <c r="F19" s="60"/>
      <c r="G19" s="60"/>
      <c r="H19" s="60"/>
      <c r="I19" s="61"/>
      <c r="J19" s="61"/>
      <c r="K19" s="61"/>
    </row>
    <row r="20" spans="1:11" s="21" customFormat="1" ht="38.25" x14ac:dyDescent="0.2">
      <c r="A20" s="17" t="s">
        <v>0</v>
      </c>
      <c r="B20" s="17" t="s">
        <v>9</v>
      </c>
      <c r="C20" s="27" t="s">
        <v>10</v>
      </c>
      <c r="D20" s="18" t="s">
        <v>5</v>
      </c>
      <c r="E20" s="30" t="s">
        <v>6</v>
      </c>
      <c r="F20" s="17" t="s">
        <v>8</v>
      </c>
      <c r="G20" s="24" t="s">
        <v>7</v>
      </c>
      <c r="H20" s="19" t="s">
        <v>1</v>
      </c>
      <c r="I20" s="19" t="s">
        <v>2</v>
      </c>
      <c r="J20" s="19" t="s">
        <v>4</v>
      </c>
      <c r="K20" s="20" t="s">
        <v>3</v>
      </c>
    </row>
    <row r="21" spans="1:11" x14ac:dyDescent="0.2">
      <c r="A21" s="14">
        <v>1</v>
      </c>
      <c r="B21" s="11" t="s">
        <v>200</v>
      </c>
      <c r="C21" s="11" t="s">
        <v>199</v>
      </c>
      <c r="D21" s="11" t="s">
        <v>201</v>
      </c>
      <c r="E21" s="31" t="s">
        <v>28</v>
      </c>
      <c r="F21" s="11">
        <v>82</v>
      </c>
      <c r="G21" s="25">
        <v>28570</v>
      </c>
      <c r="H21" s="5">
        <v>0.41041666666666599</v>
      </c>
      <c r="I21" s="7">
        <v>0.42609953703703707</v>
      </c>
      <c r="J21" s="9">
        <v>1.5682870370371083E-2</v>
      </c>
      <c r="K21" s="6">
        <v>22.317343173430721</v>
      </c>
    </row>
    <row r="22" spans="1:11" x14ac:dyDescent="0.2">
      <c r="A22" s="14">
        <v>2</v>
      </c>
      <c r="B22" s="11" t="s">
        <v>56</v>
      </c>
      <c r="C22" s="11" t="s">
        <v>57</v>
      </c>
      <c r="D22" s="11" t="s">
        <v>46</v>
      </c>
      <c r="E22" s="31" t="s">
        <v>28</v>
      </c>
      <c r="F22" s="11">
        <v>8</v>
      </c>
      <c r="G22" s="25">
        <v>33018</v>
      </c>
      <c r="H22" s="5">
        <v>0.40625</v>
      </c>
      <c r="I22" s="7">
        <v>0.42237268518518517</v>
      </c>
      <c r="J22" s="9">
        <v>1.612268518518517E-2</v>
      </c>
      <c r="K22" s="6">
        <v>21.708542713567859</v>
      </c>
    </row>
    <row r="23" spans="1:11" x14ac:dyDescent="0.2">
      <c r="A23" s="14">
        <v>3</v>
      </c>
      <c r="B23" s="11" t="s">
        <v>44</v>
      </c>
      <c r="C23" s="11" t="s">
        <v>45</v>
      </c>
      <c r="D23" s="11" t="s">
        <v>46</v>
      </c>
      <c r="E23" s="31" t="s">
        <v>28</v>
      </c>
      <c r="F23" s="11">
        <v>1</v>
      </c>
      <c r="G23" s="25">
        <v>28893</v>
      </c>
      <c r="H23" s="5">
        <v>0.36111111111111099</v>
      </c>
      <c r="I23" s="7">
        <v>0.37746527777777777</v>
      </c>
      <c r="J23" s="9">
        <v>1.6354166666666781E-2</v>
      </c>
      <c r="K23" s="6">
        <v>21.401273885350172</v>
      </c>
    </row>
    <row r="24" spans="1:11" x14ac:dyDescent="0.2">
      <c r="A24" s="14">
        <v>4</v>
      </c>
      <c r="B24" s="11" t="s">
        <v>76</v>
      </c>
      <c r="C24" s="11" t="s">
        <v>72</v>
      </c>
      <c r="D24" s="11" t="s">
        <v>40</v>
      </c>
      <c r="E24" s="31" t="s">
        <v>28</v>
      </c>
      <c r="F24" s="11">
        <v>18</v>
      </c>
      <c r="G24" s="25">
        <v>26399</v>
      </c>
      <c r="H24" s="5">
        <v>0.41319444444444398</v>
      </c>
      <c r="I24" s="7">
        <v>0.42976851851851849</v>
      </c>
      <c r="J24" s="9">
        <v>1.6574074074074518E-2</v>
      </c>
      <c r="K24" s="6">
        <v>21.117318435753624</v>
      </c>
    </row>
    <row r="25" spans="1:11" x14ac:dyDescent="0.2">
      <c r="A25" s="14">
        <v>5</v>
      </c>
      <c r="B25" s="11" t="s">
        <v>255</v>
      </c>
      <c r="C25" s="11" t="s">
        <v>256</v>
      </c>
      <c r="D25" s="11" t="s">
        <v>179</v>
      </c>
      <c r="E25" s="31" t="s">
        <v>28</v>
      </c>
      <c r="F25" s="11">
        <v>108</v>
      </c>
      <c r="G25" s="25">
        <v>32546</v>
      </c>
      <c r="H25" s="5">
        <v>0.43229166666667102</v>
      </c>
      <c r="I25" s="7">
        <v>0.44890046296296293</v>
      </c>
      <c r="J25" s="9">
        <v>1.6608796296291917E-2</v>
      </c>
      <c r="K25" s="6">
        <v>21.073170731712874</v>
      </c>
    </row>
    <row r="26" spans="1:11" x14ac:dyDescent="0.2">
      <c r="A26" s="14">
        <v>6</v>
      </c>
      <c r="B26" s="11" t="s">
        <v>41</v>
      </c>
      <c r="C26" s="11" t="s">
        <v>42</v>
      </c>
      <c r="D26" s="11" t="s">
        <v>43</v>
      </c>
      <c r="E26" s="31" t="s">
        <v>28</v>
      </c>
      <c r="F26" s="11">
        <v>4</v>
      </c>
      <c r="G26" s="25">
        <v>25445</v>
      </c>
      <c r="H26" s="5">
        <v>0.37847222222222199</v>
      </c>
      <c r="I26" s="7">
        <v>0.39513888888888887</v>
      </c>
      <c r="J26" s="9">
        <v>1.6666666666666885E-2</v>
      </c>
      <c r="K26" s="6">
        <v>20.999999999999726</v>
      </c>
    </row>
    <row r="27" spans="1:11" x14ac:dyDescent="0.2">
      <c r="A27" s="14">
        <v>7</v>
      </c>
      <c r="B27" s="11" t="s">
        <v>177</v>
      </c>
      <c r="C27" s="11" t="s">
        <v>178</v>
      </c>
      <c r="D27" s="11" t="s">
        <v>179</v>
      </c>
      <c r="E27" s="31" t="s">
        <v>28</v>
      </c>
      <c r="F27" s="11">
        <v>68</v>
      </c>
      <c r="G27" s="25">
        <v>26562</v>
      </c>
      <c r="H27" s="5">
        <v>0.42638888888888898</v>
      </c>
      <c r="I27" s="7">
        <v>0.44306712962962963</v>
      </c>
      <c r="J27" s="9">
        <v>1.6678240740740646E-2</v>
      </c>
      <c r="K27" s="6">
        <v>20.985426786953624</v>
      </c>
    </row>
    <row r="28" spans="1:11" x14ac:dyDescent="0.2">
      <c r="A28" s="14">
        <v>8</v>
      </c>
      <c r="B28" s="11" t="s">
        <v>134</v>
      </c>
      <c r="C28" s="11" t="s">
        <v>72</v>
      </c>
      <c r="D28" s="11" t="s">
        <v>38</v>
      </c>
      <c r="E28" s="31" t="s">
        <v>28</v>
      </c>
      <c r="F28" s="11">
        <v>46</v>
      </c>
      <c r="G28" s="25">
        <v>30537</v>
      </c>
      <c r="H28" s="5">
        <v>0.44444444444446102</v>
      </c>
      <c r="I28" s="7">
        <v>0.46129629629629632</v>
      </c>
      <c r="J28" s="9">
        <v>1.6851851851835298E-2</v>
      </c>
      <c r="K28" s="6">
        <v>20.769230769251173</v>
      </c>
    </row>
    <row r="29" spans="1:11" x14ac:dyDescent="0.2">
      <c r="A29" s="14">
        <v>9</v>
      </c>
      <c r="B29" s="11" t="s">
        <v>63</v>
      </c>
      <c r="C29" s="11" t="s">
        <v>73</v>
      </c>
      <c r="D29" s="11" t="s">
        <v>65</v>
      </c>
      <c r="E29" s="31" t="s">
        <v>28</v>
      </c>
      <c r="F29" s="11">
        <v>16</v>
      </c>
      <c r="G29" s="25">
        <v>30379</v>
      </c>
      <c r="H29" s="5">
        <v>0.391666666666667</v>
      </c>
      <c r="I29" s="7">
        <v>0.40861111111111109</v>
      </c>
      <c r="J29" s="9">
        <v>1.6944444444444096E-2</v>
      </c>
      <c r="K29" s="6">
        <v>20.655737704918458</v>
      </c>
    </row>
    <row r="30" spans="1:11" x14ac:dyDescent="0.2">
      <c r="A30" s="14">
        <v>10</v>
      </c>
      <c r="B30" s="11" t="s">
        <v>122</v>
      </c>
      <c r="C30" s="11" t="s">
        <v>124</v>
      </c>
      <c r="D30" s="11" t="s">
        <v>43</v>
      </c>
      <c r="E30" s="31" t="s">
        <v>28</v>
      </c>
      <c r="F30" s="11">
        <v>40</v>
      </c>
      <c r="G30" s="25">
        <v>27935</v>
      </c>
      <c r="H30" s="5">
        <v>0.37708333333333299</v>
      </c>
      <c r="I30" s="7">
        <v>0.39437499999999998</v>
      </c>
      <c r="J30" s="9">
        <v>1.7291666666666983E-2</v>
      </c>
      <c r="K30" s="6">
        <v>20.240963855421317</v>
      </c>
    </row>
    <row r="31" spans="1:11" x14ac:dyDescent="0.2">
      <c r="A31" s="14">
        <v>11</v>
      </c>
      <c r="B31" s="11" t="s">
        <v>198</v>
      </c>
      <c r="C31" s="11" t="s">
        <v>113</v>
      </c>
      <c r="D31" s="11" t="s">
        <v>40</v>
      </c>
      <c r="E31" s="31" t="s">
        <v>28</v>
      </c>
      <c r="F31" s="11">
        <v>80</v>
      </c>
      <c r="G31" s="25">
        <v>29497</v>
      </c>
      <c r="H31" s="5">
        <v>0.4284722222222222</v>
      </c>
      <c r="I31" s="7">
        <v>0.44586805555555559</v>
      </c>
      <c r="J31" s="9">
        <v>1.7395833333333388E-2</v>
      </c>
      <c r="K31" s="6">
        <v>20.119760479041854</v>
      </c>
    </row>
    <row r="32" spans="1:11" x14ac:dyDescent="0.2">
      <c r="A32" s="14">
        <v>12</v>
      </c>
      <c r="B32" s="11" t="s">
        <v>173</v>
      </c>
      <c r="C32" s="11" t="s">
        <v>174</v>
      </c>
      <c r="D32" s="11" t="s">
        <v>175</v>
      </c>
      <c r="E32" s="31" t="s">
        <v>28</v>
      </c>
      <c r="F32" s="11">
        <v>66</v>
      </c>
      <c r="G32" s="25">
        <v>24572</v>
      </c>
      <c r="H32" s="5">
        <v>0.436805555555564</v>
      </c>
      <c r="I32" s="7">
        <v>0.45451388888888888</v>
      </c>
      <c r="J32" s="9">
        <v>1.7708333333324888E-2</v>
      </c>
      <c r="K32" s="6">
        <v>19.764705882362367</v>
      </c>
    </row>
    <row r="33" spans="1:11" x14ac:dyDescent="0.2">
      <c r="A33" s="14">
        <v>13</v>
      </c>
      <c r="B33" s="11" t="s">
        <v>187</v>
      </c>
      <c r="C33" s="11" t="s">
        <v>188</v>
      </c>
      <c r="D33" s="11" t="s">
        <v>179</v>
      </c>
      <c r="E33" s="31" t="s">
        <v>28</v>
      </c>
      <c r="F33" s="11">
        <v>75</v>
      </c>
      <c r="G33" s="25">
        <v>24998</v>
      </c>
      <c r="H33" s="5">
        <v>0.43055555555555902</v>
      </c>
      <c r="I33" s="7">
        <v>0.44834490740740746</v>
      </c>
      <c r="J33" s="9">
        <v>1.7789351851848434E-2</v>
      </c>
      <c r="K33" s="6">
        <v>19.67469095641237</v>
      </c>
    </row>
    <row r="34" spans="1:11" x14ac:dyDescent="0.2">
      <c r="A34" s="14">
        <v>14</v>
      </c>
      <c r="B34" s="11" t="s">
        <v>243</v>
      </c>
      <c r="C34" s="11" t="s">
        <v>244</v>
      </c>
      <c r="D34" s="11" t="s">
        <v>43</v>
      </c>
      <c r="E34" s="31" t="s">
        <v>28</v>
      </c>
      <c r="F34" s="11">
        <v>103</v>
      </c>
      <c r="G34" s="25">
        <v>32095</v>
      </c>
      <c r="H34" s="5">
        <v>0.43888888888889999</v>
      </c>
      <c r="I34" s="7">
        <v>0.45671296296296293</v>
      </c>
      <c r="J34" s="9">
        <v>1.7824074074062946E-2</v>
      </c>
      <c r="K34" s="6">
        <v>19.636363636375897</v>
      </c>
    </row>
    <row r="35" spans="1:11" x14ac:dyDescent="0.2">
      <c r="A35" s="14">
        <v>15</v>
      </c>
      <c r="B35" s="11" t="s">
        <v>93</v>
      </c>
      <c r="C35" s="11" t="s">
        <v>94</v>
      </c>
      <c r="D35" s="11" t="s">
        <v>95</v>
      </c>
      <c r="E35" s="31" t="s">
        <v>28</v>
      </c>
      <c r="F35" s="11">
        <v>26</v>
      </c>
      <c r="G35" s="25">
        <v>27568</v>
      </c>
      <c r="H35" s="5">
        <v>0.40763888888888899</v>
      </c>
      <c r="I35" s="7">
        <v>0.42548611111111106</v>
      </c>
      <c r="J35" s="9">
        <v>1.784722222222207E-2</v>
      </c>
      <c r="K35" s="6">
        <v>19.61089494163441</v>
      </c>
    </row>
    <row r="36" spans="1:11" x14ac:dyDescent="0.2">
      <c r="A36" s="14">
        <v>16</v>
      </c>
      <c r="B36" s="11" t="s">
        <v>130</v>
      </c>
      <c r="C36" s="11" t="s">
        <v>131</v>
      </c>
      <c r="D36" s="11" t="s">
        <v>43</v>
      </c>
      <c r="E36" s="31" t="s">
        <v>28</v>
      </c>
      <c r="F36" s="11">
        <v>44</v>
      </c>
      <c r="G36" s="25">
        <v>23792</v>
      </c>
      <c r="H36" s="5">
        <v>0.390972222222222</v>
      </c>
      <c r="I36" s="7">
        <v>0.40886574074074072</v>
      </c>
      <c r="J36" s="9">
        <v>1.7893518518518725E-2</v>
      </c>
      <c r="K36" s="6">
        <v>19.56015523932707</v>
      </c>
    </row>
    <row r="37" spans="1:11" x14ac:dyDescent="0.2">
      <c r="A37" s="14">
        <v>17</v>
      </c>
      <c r="B37" s="11" t="s">
        <v>71</v>
      </c>
      <c r="C37" s="11" t="s">
        <v>72</v>
      </c>
      <c r="D37" s="11" t="s">
        <v>65</v>
      </c>
      <c r="E37" s="31" t="s">
        <v>28</v>
      </c>
      <c r="F37" s="11">
        <v>15</v>
      </c>
      <c r="G37" s="25">
        <v>27948</v>
      </c>
      <c r="H37" s="5">
        <v>0.39652777777777798</v>
      </c>
      <c r="I37" s="7">
        <v>0.41454861111111113</v>
      </c>
      <c r="J37" s="9">
        <v>1.8020833333333153E-2</v>
      </c>
      <c r="K37" s="6">
        <v>19.42196531791927</v>
      </c>
    </row>
    <row r="38" spans="1:11" x14ac:dyDescent="0.2">
      <c r="A38" s="14">
        <v>18</v>
      </c>
      <c r="B38" s="11" t="s">
        <v>204</v>
      </c>
      <c r="C38" s="11" t="s">
        <v>205</v>
      </c>
      <c r="D38" s="11" t="s">
        <v>46</v>
      </c>
      <c r="E38" s="31" t="s">
        <v>28</v>
      </c>
      <c r="F38" s="11">
        <v>83</v>
      </c>
      <c r="G38" s="25">
        <v>26240</v>
      </c>
      <c r="H38" s="5">
        <v>0.40902777777777799</v>
      </c>
      <c r="I38" s="7">
        <v>0.42715277777777777</v>
      </c>
      <c r="J38" s="9">
        <v>1.812499999999978E-2</v>
      </c>
      <c r="K38" s="6">
        <v>19.310344827586441</v>
      </c>
    </row>
    <row r="39" spans="1:11" x14ac:dyDescent="0.2">
      <c r="A39" s="14">
        <v>19</v>
      </c>
      <c r="B39" s="11" t="s">
        <v>125</v>
      </c>
      <c r="C39" s="11" t="s">
        <v>126</v>
      </c>
      <c r="D39" s="11" t="s">
        <v>43</v>
      </c>
      <c r="E39" s="31" t="s">
        <v>28</v>
      </c>
      <c r="F39" s="11">
        <v>41</v>
      </c>
      <c r="G39" s="25">
        <v>26174</v>
      </c>
      <c r="H39" s="5">
        <v>0.374305555555556</v>
      </c>
      <c r="I39" s="7">
        <v>0.39262731481481478</v>
      </c>
      <c r="J39" s="9">
        <v>1.8321759259258774E-2</v>
      </c>
      <c r="K39" s="6">
        <v>19.102969046115479</v>
      </c>
    </row>
    <row r="40" spans="1:11" x14ac:dyDescent="0.2">
      <c r="A40" s="35"/>
      <c r="B40" s="36"/>
      <c r="C40" s="36"/>
      <c r="D40" s="36"/>
      <c r="E40" s="37"/>
      <c r="F40" s="36"/>
      <c r="G40" s="38"/>
      <c r="H40" s="39"/>
      <c r="I40" s="40"/>
      <c r="J40" s="41"/>
      <c r="K40" s="42"/>
    </row>
    <row r="41" spans="1:11" ht="23.25" x14ac:dyDescent="0.2">
      <c r="A41" s="62" t="s">
        <v>27</v>
      </c>
      <c r="B41" s="62"/>
      <c r="C41" s="62"/>
      <c r="D41" s="62"/>
      <c r="E41" s="62"/>
      <c r="F41" s="62"/>
      <c r="G41" s="62"/>
      <c r="H41" s="62"/>
      <c r="I41" s="63"/>
      <c r="J41" s="63"/>
      <c r="K41" s="63"/>
    </row>
    <row r="42" spans="1:11" ht="20.25" x14ac:dyDescent="0.2">
      <c r="A42" s="60" t="s">
        <v>14</v>
      </c>
      <c r="B42" s="60"/>
      <c r="C42" s="60"/>
      <c r="D42" s="60"/>
      <c r="E42" s="60"/>
      <c r="F42" s="60"/>
      <c r="G42" s="60"/>
      <c r="H42" s="60"/>
      <c r="I42" s="61"/>
      <c r="J42" s="61"/>
      <c r="K42" s="61"/>
    </row>
    <row r="43" spans="1:11" s="21" customFormat="1" ht="38.25" x14ac:dyDescent="0.2">
      <c r="A43" s="17" t="s">
        <v>0</v>
      </c>
      <c r="B43" s="17" t="s">
        <v>9</v>
      </c>
      <c r="C43" s="27" t="s">
        <v>10</v>
      </c>
      <c r="D43" s="18" t="s">
        <v>5</v>
      </c>
      <c r="E43" s="30" t="s">
        <v>6</v>
      </c>
      <c r="F43" s="17" t="s">
        <v>8</v>
      </c>
      <c r="G43" s="24" t="s">
        <v>7</v>
      </c>
      <c r="H43" s="19" t="s">
        <v>1</v>
      </c>
      <c r="I43" s="19" t="s">
        <v>2</v>
      </c>
      <c r="J43" s="19" t="s">
        <v>4</v>
      </c>
      <c r="K43" s="20" t="s">
        <v>3</v>
      </c>
    </row>
    <row r="44" spans="1:11" x14ac:dyDescent="0.2">
      <c r="A44" s="14">
        <v>1</v>
      </c>
      <c r="B44" s="4" t="s">
        <v>182</v>
      </c>
      <c r="C44" s="4" t="s">
        <v>37</v>
      </c>
      <c r="D44" s="4" t="s">
        <v>179</v>
      </c>
      <c r="E44" s="31" t="s">
        <v>24</v>
      </c>
      <c r="F44" s="11">
        <v>71</v>
      </c>
      <c r="G44" s="25">
        <v>22410</v>
      </c>
      <c r="H44" s="5">
        <v>0.41805555555555501</v>
      </c>
      <c r="I44" s="7">
        <v>0.43556712962962968</v>
      </c>
      <c r="J44" s="9">
        <v>1.7511574074074665E-2</v>
      </c>
      <c r="K44" s="6">
        <v>19.986781229344999</v>
      </c>
    </row>
    <row r="45" spans="1:11" x14ac:dyDescent="0.2">
      <c r="A45" s="14">
        <v>2</v>
      </c>
      <c r="B45" s="11" t="s">
        <v>145</v>
      </c>
      <c r="C45" s="11" t="s">
        <v>48</v>
      </c>
      <c r="D45" s="11" t="s">
        <v>95</v>
      </c>
      <c r="E45" s="31" t="s">
        <v>24</v>
      </c>
      <c r="F45" s="11">
        <v>51</v>
      </c>
      <c r="G45" s="25">
        <v>33476</v>
      </c>
      <c r="H45" s="5">
        <v>0.40486111111111101</v>
      </c>
      <c r="I45" s="7">
        <v>0.42274305555555558</v>
      </c>
      <c r="J45" s="9">
        <v>1.7881944444444575E-2</v>
      </c>
      <c r="K45" s="6">
        <v>19.572815533980439</v>
      </c>
    </row>
    <row r="46" spans="1:11" x14ac:dyDescent="0.2">
      <c r="A46" s="14">
        <v>3</v>
      </c>
      <c r="B46" s="4" t="s">
        <v>162</v>
      </c>
      <c r="C46" s="4" t="s">
        <v>105</v>
      </c>
      <c r="D46" s="4" t="s">
        <v>40</v>
      </c>
      <c r="E46" s="31" t="s">
        <v>24</v>
      </c>
      <c r="F46" s="11">
        <v>60</v>
      </c>
      <c r="G46" s="25">
        <v>24866</v>
      </c>
      <c r="H46" s="5">
        <v>0.41111111111111098</v>
      </c>
      <c r="I46" s="7">
        <v>0.42903935185185182</v>
      </c>
      <c r="J46" s="9">
        <v>1.7928240740740842E-2</v>
      </c>
      <c r="K46" s="6">
        <v>19.522272433828167</v>
      </c>
    </row>
    <row r="47" spans="1:11" x14ac:dyDescent="0.2">
      <c r="A47" s="14">
        <v>4</v>
      </c>
      <c r="B47" s="11" t="s">
        <v>207</v>
      </c>
      <c r="C47" s="11" t="s">
        <v>208</v>
      </c>
      <c r="D47" s="11" t="s">
        <v>40</v>
      </c>
      <c r="E47" s="31" t="s">
        <v>24</v>
      </c>
      <c r="F47" s="11">
        <v>85</v>
      </c>
      <c r="G47" s="25">
        <v>31976</v>
      </c>
      <c r="H47" s="5">
        <v>0.41527777777777802</v>
      </c>
      <c r="I47" s="7">
        <v>0.43321759259259257</v>
      </c>
      <c r="J47" s="9">
        <v>1.7939814814814548E-2</v>
      </c>
      <c r="K47" s="6">
        <v>19.509677419355132</v>
      </c>
    </row>
    <row r="48" spans="1:11" x14ac:dyDescent="0.2">
      <c r="A48" s="14">
        <v>5</v>
      </c>
      <c r="B48" s="4" t="s">
        <v>74</v>
      </c>
      <c r="C48" s="4" t="s">
        <v>75</v>
      </c>
      <c r="D48" s="4" t="s">
        <v>43</v>
      </c>
      <c r="E48" s="31" t="s">
        <v>24</v>
      </c>
      <c r="F48" s="11">
        <v>17</v>
      </c>
      <c r="G48" s="25">
        <v>25077</v>
      </c>
      <c r="H48" s="5">
        <v>0.38750000000000001</v>
      </c>
      <c r="I48" s="7">
        <v>0.4055555555555555</v>
      </c>
      <c r="J48" s="9">
        <v>1.8055555555555491E-2</v>
      </c>
      <c r="K48" s="6">
        <v>19.384615384615454</v>
      </c>
    </row>
    <row r="49" spans="1:11" x14ac:dyDescent="0.2">
      <c r="A49" s="14">
        <v>6</v>
      </c>
      <c r="B49" s="11" t="s">
        <v>81</v>
      </c>
      <c r="C49" s="11" t="s">
        <v>82</v>
      </c>
      <c r="D49" s="11" t="s">
        <v>40</v>
      </c>
      <c r="E49" s="31" t="s">
        <v>24</v>
      </c>
      <c r="F49" s="11">
        <v>21</v>
      </c>
      <c r="G49" s="25">
        <v>31767</v>
      </c>
      <c r="H49" s="5">
        <v>0.35763888888888901</v>
      </c>
      <c r="I49" s="7">
        <v>0.37593750000000004</v>
      </c>
      <c r="J49" s="9">
        <v>1.8298611111111029E-2</v>
      </c>
      <c r="K49" s="6">
        <v>19.127134724857772</v>
      </c>
    </row>
    <row r="50" spans="1:11" x14ac:dyDescent="0.2">
      <c r="A50" s="14">
        <v>7</v>
      </c>
      <c r="B50" s="11" t="s">
        <v>54</v>
      </c>
      <c r="C50" s="11" t="s">
        <v>55</v>
      </c>
      <c r="D50" s="11" t="s">
        <v>40</v>
      </c>
      <c r="E50" s="31" t="s">
        <v>24</v>
      </c>
      <c r="F50" s="11">
        <v>7</v>
      </c>
      <c r="G50" s="25">
        <v>23968</v>
      </c>
      <c r="H50" s="5">
        <v>0.37777777777777799</v>
      </c>
      <c r="I50" s="7">
        <v>0.39623842592592595</v>
      </c>
      <c r="J50" s="9">
        <v>1.8460648148147962E-2</v>
      </c>
      <c r="K50" s="6">
        <v>18.959247648903013</v>
      </c>
    </row>
    <row r="51" spans="1:11" x14ac:dyDescent="0.2">
      <c r="A51" s="14">
        <v>8</v>
      </c>
      <c r="B51" s="11" t="s">
        <v>180</v>
      </c>
      <c r="C51" s="11" t="s">
        <v>45</v>
      </c>
      <c r="D51" s="11" t="s">
        <v>179</v>
      </c>
      <c r="E51" s="31" t="s">
        <v>24</v>
      </c>
      <c r="F51" s="11">
        <v>70</v>
      </c>
      <c r="G51" s="25">
        <v>26640</v>
      </c>
      <c r="H51" s="5">
        <v>0.422916666666666</v>
      </c>
      <c r="I51" s="7">
        <v>0.44194444444444447</v>
      </c>
      <c r="J51" s="9">
        <v>1.9027777777778476E-2</v>
      </c>
      <c r="K51" s="6">
        <v>18.394160583940931</v>
      </c>
    </row>
    <row r="52" spans="1:11" x14ac:dyDescent="0.2">
      <c r="A52" s="14">
        <v>9</v>
      </c>
      <c r="B52" s="11" t="s">
        <v>171</v>
      </c>
      <c r="C52" s="11" t="s">
        <v>172</v>
      </c>
      <c r="D52" s="11" t="s">
        <v>46</v>
      </c>
      <c r="E52" s="31" t="s">
        <v>24</v>
      </c>
      <c r="F52" s="11">
        <v>65</v>
      </c>
      <c r="G52" s="25">
        <v>28331</v>
      </c>
      <c r="H52" s="5">
        <v>0.421527777777778</v>
      </c>
      <c r="I52" s="7">
        <v>0.44079861111111113</v>
      </c>
      <c r="J52" s="9">
        <v>1.9270833333333126E-2</v>
      </c>
      <c r="K52" s="6">
        <v>18.162162162162357</v>
      </c>
    </row>
    <row r="53" spans="1:11" x14ac:dyDescent="0.2">
      <c r="A53" s="14">
        <v>10</v>
      </c>
      <c r="B53" s="11" t="s">
        <v>209</v>
      </c>
      <c r="C53" s="11" t="s">
        <v>210</v>
      </c>
      <c r="D53" s="11" t="s">
        <v>46</v>
      </c>
      <c r="E53" s="31" t="s">
        <v>24</v>
      </c>
      <c r="F53" s="11">
        <v>86</v>
      </c>
      <c r="G53" s="25">
        <v>31812</v>
      </c>
      <c r="H53" s="5">
        <v>0.41180555555555498</v>
      </c>
      <c r="I53" s="7">
        <v>0.43122685185185183</v>
      </c>
      <c r="J53" s="9">
        <v>1.9421296296296853E-2</v>
      </c>
      <c r="K53" s="6">
        <v>18.021454112037624</v>
      </c>
    </row>
    <row r="54" spans="1:11" x14ac:dyDescent="0.2">
      <c r="A54" s="35"/>
      <c r="B54" s="36"/>
      <c r="C54" s="36"/>
      <c r="D54" s="36"/>
      <c r="E54" s="37"/>
      <c r="F54" s="36"/>
      <c r="G54" s="38"/>
      <c r="H54" s="39"/>
      <c r="I54" s="40"/>
      <c r="J54" s="41"/>
      <c r="K54" s="42"/>
    </row>
    <row r="55" spans="1:11" ht="23.25" x14ac:dyDescent="0.2">
      <c r="A55" s="62" t="s">
        <v>27</v>
      </c>
      <c r="B55" s="62"/>
      <c r="C55" s="62"/>
      <c r="D55" s="62"/>
      <c r="E55" s="62"/>
      <c r="F55" s="62"/>
      <c r="G55" s="62"/>
      <c r="H55" s="62"/>
      <c r="I55" s="63"/>
      <c r="J55" s="63"/>
      <c r="K55" s="63"/>
    </row>
    <row r="56" spans="1:11" ht="20.25" x14ac:dyDescent="0.2">
      <c r="A56" s="60" t="s">
        <v>15</v>
      </c>
      <c r="B56" s="60"/>
      <c r="C56" s="60"/>
      <c r="D56" s="60"/>
      <c r="E56" s="60"/>
      <c r="F56" s="60"/>
      <c r="G56" s="60"/>
      <c r="H56" s="60"/>
      <c r="I56" s="61"/>
      <c r="J56" s="61"/>
      <c r="K56" s="61"/>
    </row>
    <row r="57" spans="1:11" s="21" customFormat="1" ht="38.25" x14ac:dyDescent="0.2">
      <c r="A57" s="17" t="s">
        <v>0</v>
      </c>
      <c r="B57" s="17" t="s">
        <v>9</v>
      </c>
      <c r="C57" s="27" t="s">
        <v>10</v>
      </c>
      <c r="D57" s="18" t="s">
        <v>5</v>
      </c>
      <c r="E57" s="30" t="s">
        <v>6</v>
      </c>
      <c r="F57" s="17" t="s">
        <v>8</v>
      </c>
      <c r="G57" s="24" t="s">
        <v>7</v>
      </c>
      <c r="H57" s="19" t="s">
        <v>1</v>
      </c>
      <c r="I57" s="19" t="s">
        <v>2</v>
      </c>
      <c r="J57" s="19" t="s">
        <v>4</v>
      </c>
      <c r="K57" s="20" t="s">
        <v>3</v>
      </c>
    </row>
    <row r="58" spans="1:11" x14ac:dyDescent="0.2">
      <c r="A58" s="14">
        <v>1</v>
      </c>
      <c r="B58" s="11" t="s">
        <v>122</v>
      </c>
      <c r="C58" s="11" t="s">
        <v>123</v>
      </c>
      <c r="D58" s="11" t="s">
        <v>43</v>
      </c>
      <c r="E58" s="31" t="s">
        <v>23</v>
      </c>
      <c r="F58" s="11">
        <v>39</v>
      </c>
      <c r="G58" s="25">
        <v>29540</v>
      </c>
      <c r="H58" s="5">
        <v>0.375694444444444</v>
      </c>
      <c r="I58" s="7">
        <v>0.39394675925925932</v>
      </c>
      <c r="J58" s="9">
        <v>1.8252314814815318E-2</v>
      </c>
      <c r="K58" s="6">
        <v>19.175649968293701</v>
      </c>
    </row>
    <row r="59" spans="1:11" x14ac:dyDescent="0.2">
      <c r="A59" s="14">
        <v>2</v>
      </c>
      <c r="B59" s="4" t="s">
        <v>77</v>
      </c>
      <c r="C59" s="4" t="s">
        <v>78</v>
      </c>
      <c r="D59" s="4" t="s">
        <v>38</v>
      </c>
      <c r="E59" s="31" t="s">
        <v>23</v>
      </c>
      <c r="F59" s="11">
        <v>19</v>
      </c>
      <c r="G59" s="25">
        <v>19520</v>
      </c>
      <c r="H59" s="5">
        <v>0.390277777777778</v>
      </c>
      <c r="I59" s="7">
        <v>0.40887731481481482</v>
      </c>
      <c r="J59" s="9">
        <v>1.8599537037036817E-2</v>
      </c>
      <c r="K59" s="6">
        <v>18.817672682016401</v>
      </c>
    </row>
    <row r="60" spans="1:11" x14ac:dyDescent="0.2">
      <c r="A60" s="14">
        <v>3</v>
      </c>
      <c r="B60" s="11" t="s">
        <v>110</v>
      </c>
      <c r="C60" s="11" t="s">
        <v>111</v>
      </c>
      <c r="D60" s="11" t="s">
        <v>95</v>
      </c>
      <c r="E60" s="31" t="s">
        <v>23</v>
      </c>
      <c r="F60" s="11">
        <v>33</v>
      </c>
      <c r="G60" s="25">
        <v>23312</v>
      </c>
      <c r="H60" s="5">
        <v>0.39791666666666597</v>
      </c>
      <c r="I60" s="7">
        <v>0.41671296296296295</v>
      </c>
      <c r="J60" s="9">
        <v>1.8796296296296977E-2</v>
      </c>
      <c r="K60" s="6">
        <v>18.620689655171741</v>
      </c>
    </row>
    <row r="61" spans="1:11" x14ac:dyDescent="0.2">
      <c r="A61" s="14">
        <v>4</v>
      </c>
      <c r="B61" s="11" t="s">
        <v>206</v>
      </c>
      <c r="C61" s="11" t="s">
        <v>167</v>
      </c>
      <c r="D61" s="11" t="s">
        <v>40</v>
      </c>
      <c r="E61" s="31" t="s">
        <v>23</v>
      </c>
      <c r="F61" s="11">
        <v>84</v>
      </c>
      <c r="G61" s="25">
        <v>29257</v>
      </c>
      <c r="H61" s="5">
        <v>0.43194444444444902</v>
      </c>
      <c r="I61" s="7">
        <v>0.45096064814814812</v>
      </c>
      <c r="J61" s="9">
        <v>1.9016203703699108E-2</v>
      </c>
      <c r="K61" s="6">
        <v>18.405356055999579</v>
      </c>
    </row>
    <row r="62" spans="1:11" x14ac:dyDescent="0.2">
      <c r="A62" s="14">
        <v>5</v>
      </c>
      <c r="B62" s="4" t="s">
        <v>69</v>
      </c>
      <c r="C62" s="4" t="s">
        <v>70</v>
      </c>
      <c r="D62" s="4" t="s">
        <v>65</v>
      </c>
      <c r="E62" s="31" t="s">
        <v>23</v>
      </c>
      <c r="F62" s="11">
        <v>14</v>
      </c>
      <c r="G62" s="25">
        <v>24949</v>
      </c>
      <c r="H62" s="5">
        <v>0.389583333333333</v>
      </c>
      <c r="I62" s="7">
        <v>0.40864583333333332</v>
      </c>
      <c r="J62" s="9">
        <v>1.9062500000000315E-2</v>
      </c>
      <c r="K62" s="6">
        <v>18.360655737704615</v>
      </c>
    </row>
    <row r="63" spans="1:11" x14ac:dyDescent="0.2">
      <c r="A63" s="14">
        <v>6</v>
      </c>
      <c r="B63" s="11" t="s">
        <v>146</v>
      </c>
      <c r="C63" s="11" t="s">
        <v>148</v>
      </c>
      <c r="D63" s="11" t="s">
        <v>65</v>
      </c>
      <c r="E63" s="31" t="s">
        <v>23</v>
      </c>
      <c r="F63" s="11">
        <v>53</v>
      </c>
      <c r="G63" s="25">
        <v>25103</v>
      </c>
      <c r="H63" s="5">
        <v>0.41736111111111102</v>
      </c>
      <c r="I63" s="7">
        <v>0.43678240740740737</v>
      </c>
      <c r="J63" s="9">
        <v>1.9421296296296353E-2</v>
      </c>
      <c r="K63" s="6">
        <v>18.021454112038089</v>
      </c>
    </row>
    <row r="64" spans="1:11" x14ac:dyDescent="0.2">
      <c r="A64" s="14">
        <v>7</v>
      </c>
      <c r="B64" s="4" t="s">
        <v>228</v>
      </c>
      <c r="C64" s="4" t="s">
        <v>80</v>
      </c>
      <c r="D64" s="4" t="s">
        <v>195</v>
      </c>
      <c r="E64" s="31" t="s">
        <v>23</v>
      </c>
      <c r="F64" s="11">
        <v>95</v>
      </c>
      <c r="G64" s="25">
        <v>20585</v>
      </c>
      <c r="H64" s="5">
        <v>0.44513888888890601</v>
      </c>
      <c r="I64" s="7">
        <v>0.4647222222222222</v>
      </c>
      <c r="J64" s="9">
        <v>1.9583333333316189E-2</v>
      </c>
      <c r="K64" s="6">
        <v>17.872340425547563</v>
      </c>
    </row>
    <row r="65" spans="1:11" x14ac:dyDescent="0.2">
      <c r="A65" s="14">
        <v>8</v>
      </c>
      <c r="B65" s="11" t="s">
        <v>189</v>
      </c>
      <c r="C65" s="11" t="s">
        <v>190</v>
      </c>
      <c r="D65" s="11" t="s">
        <v>40</v>
      </c>
      <c r="E65" s="31" t="s">
        <v>23</v>
      </c>
      <c r="F65" s="11">
        <v>76</v>
      </c>
      <c r="G65" s="25">
        <v>23712</v>
      </c>
      <c r="H65" s="5">
        <v>0.40138888888888902</v>
      </c>
      <c r="I65" s="7">
        <v>0.42103009259259255</v>
      </c>
      <c r="J65" s="9">
        <v>1.9641203703703536E-2</v>
      </c>
      <c r="K65" s="6">
        <v>17.819681791396736</v>
      </c>
    </row>
    <row r="66" spans="1:11" x14ac:dyDescent="0.2">
      <c r="A66" s="14">
        <v>9</v>
      </c>
      <c r="B66" s="11" t="s">
        <v>183</v>
      </c>
      <c r="C66" s="11" t="s">
        <v>184</v>
      </c>
      <c r="D66" s="11" t="s">
        <v>179</v>
      </c>
      <c r="E66" s="31" t="s">
        <v>23</v>
      </c>
      <c r="F66" s="11">
        <v>72</v>
      </c>
      <c r="G66" s="25">
        <v>29712</v>
      </c>
      <c r="H66" s="5">
        <v>0.42430555555555499</v>
      </c>
      <c r="I66" s="7">
        <v>0.44399305555555557</v>
      </c>
      <c r="J66" s="9">
        <v>1.968750000000058E-2</v>
      </c>
      <c r="K66" s="6">
        <v>17.777777777777256</v>
      </c>
    </row>
    <row r="67" spans="1:11" x14ac:dyDescent="0.2">
      <c r="A67" s="14">
        <v>10</v>
      </c>
      <c r="B67" s="11" t="s">
        <v>36</v>
      </c>
      <c r="C67" s="11" t="s">
        <v>37</v>
      </c>
      <c r="D67" s="11" t="s">
        <v>38</v>
      </c>
      <c r="E67" s="31" t="s">
        <v>23</v>
      </c>
      <c r="F67" s="11">
        <v>2</v>
      </c>
      <c r="G67" s="25">
        <v>19302</v>
      </c>
      <c r="H67" s="5">
        <v>0.35416666666666669</v>
      </c>
      <c r="I67" s="7">
        <v>0.3739467592592593</v>
      </c>
      <c r="J67" s="9">
        <v>1.9780092592592613E-2</v>
      </c>
      <c r="K67" s="6">
        <v>17.694558221181961</v>
      </c>
    </row>
    <row r="68" spans="1:11" ht="12" customHeight="1" x14ac:dyDescent="0.2">
      <c r="A68" s="14">
        <v>11</v>
      </c>
      <c r="B68" s="4" t="s">
        <v>245</v>
      </c>
      <c r="C68" s="4" t="s">
        <v>246</v>
      </c>
      <c r="D68" s="4" t="s">
        <v>43</v>
      </c>
      <c r="E68" s="31" t="s">
        <v>23</v>
      </c>
      <c r="F68" s="11">
        <v>104</v>
      </c>
      <c r="G68" s="25">
        <v>28920</v>
      </c>
      <c r="H68" s="5">
        <v>0.45763888888891802</v>
      </c>
      <c r="I68" s="7">
        <v>0.4775578703703704</v>
      </c>
      <c r="J68" s="9">
        <v>1.991898148145238E-2</v>
      </c>
      <c r="K68" s="6">
        <v>17.571179546800803</v>
      </c>
    </row>
    <row r="69" spans="1:11" ht="12" customHeight="1" x14ac:dyDescent="0.2">
      <c r="A69" s="14">
        <v>12</v>
      </c>
      <c r="B69" s="11" t="s">
        <v>119</v>
      </c>
      <c r="C69" s="11" t="s">
        <v>73</v>
      </c>
      <c r="D69" s="11" t="s">
        <v>118</v>
      </c>
      <c r="E69" s="31" t="s">
        <v>23</v>
      </c>
      <c r="F69" s="11">
        <v>37</v>
      </c>
      <c r="G69" s="25">
        <v>27302</v>
      </c>
      <c r="H69" s="5">
        <v>0.40416666666666701</v>
      </c>
      <c r="I69" s="7">
        <v>0.42420138888888892</v>
      </c>
      <c r="J69" s="9">
        <v>2.0034722222221912E-2</v>
      </c>
      <c r="K69" s="6">
        <v>17.469670710572196</v>
      </c>
    </row>
    <row r="70" spans="1:11" ht="12" customHeight="1" x14ac:dyDescent="0.2">
      <c r="A70" s="14">
        <v>13</v>
      </c>
      <c r="B70" s="4" t="s">
        <v>132</v>
      </c>
      <c r="C70" s="4" t="s">
        <v>133</v>
      </c>
      <c r="D70" s="8" t="s">
        <v>43</v>
      </c>
      <c r="E70" s="31" t="s">
        <v>23</v>
      </c>
      <c r="F70" s="11">
        <v>45</v>
      </c>
      <c r="G70" s="25">
        <v>24533</v>
      </c>
      <c r="H70" s="5">
        <v>0.37986111111111098</v>
      </c>
      <c r="I70" s="7">
        <v>0.3999537037037037</v>
      </c>
      <c r="J70" s="9">
        <v>2.0092592592592717E-2</v>
      </c>
      <c r="K70" s="6">
        <v>17.41935483870957</v>
      </c>
    </row>
    <row r="71" spans="1:11" ht="12" customHeight="1" x14ac:dyDescent="0.2">
      <c r="A71" s="14">
        <v>14</v>
      </c>
      <c r="B71" s="11" t="s">
        <v>66</v>
      </c>
      <c r="C71" s="11" t="s">
        <v>41</v>
      </c>
      <c r="D71" s="11" t="s">
        <v>65</v>
      </c>
      <c r="E71" s="31" t="s">
        <v>23</v>
      </c>
      <c r="F71" s="11">
        <v>12</v>
      </c>
      <c r="G71" s="25">
        <v>33588</v>
      </c>
      <c r="H71" s="5">
        <v>0.38680555555555601</v>
      </c>
      <c r="I71" s="7">
        <v>0.40706018518518516</v>
      </c>
      <c r="J71" s="9">
        <v>2.0254629629629151E-2</v>
      </c>
      <c r="K71" s="6">
        <v>17.28000000000041</v>
      </c>
    </row>
    <row r="72" spans="1:11" ht="12" customHeight="1" x14ac:dyDescent="0.2">
      <c r="A72" s="14">
        <v>15</v>
      </c>
      <c r="B72" s="11" t="s">
        <v>127</v>
      </c>
      <c r="C72" s="11" t="s">
        <v>97</v>
      </c>
      <c r="D72" s="11" t="s">
        <v>43</v>
      </c>
      <c r="E72" s="31" t="s">
        <v>23</v>
      </c>
      <c r="F72" s="11">
        <v>42</v>
      </c>
      <c r="G72" s="25">
        <v>24755</v>
      </c>
      <c r="H72" s="5">
        <v>0.37291666666666701</v>
      </c>
      <c r="I72" s="7">
        <v>0.39318287037037036</v>
      </c>
      <c r="J72" s="9">
        <v>2.0266203703703356E-2</v>
      </c>
      <c r="K72" s="6">
        <v>17.270131353512575</v>
      </c>
    </row>
    <row r="73" spans="1:11" ht="12" customHeight="1" x14ac:dyDescent="0.2">
      <c r="A73" s="14">
        <v>16</v>
      </c>
      <c r="B73" s="4" t="s">
        <v>52</v>
      </c>
      <c r="C73" s="4" t="s">
        <v>53</v>
      </c>
      <c r="D73" s="4" t="s">
        <v>40</v>
      </c>
      <c r="E73" s="31" t="s">
        <v>23</v>
      </c>
      <c r="F73" s="11">
        <v>6</v>
      </c>
      <c r="G73" s="25">
        <v>18010</v>
      </c>
      <c r="H73" s="5">
        <v>0.39583333333333298</v>
      </c>
      <c r="I73" s="7">
        <v>0.41658564814814819</v>
      </c>
      <c r="J73" s="9">
        <v>2.0752314814815209E-2</v>
      </c>
      <c r="K73" s="6">
        <v>16.865588399330409</v>
      </c>
    </row>
    <row r="74" spans="1:11" ht="12" customHeight="1" x14ac:dyDescent="0.2">
      <c r="A74" s="14">
        <v>17</v>
      </c>
      <c r="B74" s="11" t="s">
        <v>114</v>
      </c>
      <c r="C74" s="11" t="s">
        <v>115</v>
      </c>
      <c r="D74" s="11" t="s">
        <v>95</v>
      </c>
      <c r="E74" s="31" t="s">
        <v>23</v>
      </c>
      <c r="F74" s="11">
        <v>35</v>
      </c>
      <c r="G74" s="25">
        <v>24605</v>
      </c>
      <c r="H74" s="5">
        <v>0.40069444444444402</v>
      </c>
      <c r="I74" s="7">
        <v>0.42148148148148151</v>
      </c>
      <c r="J74" s="9">
        <v>2.0787037037037492E-2</v>
      </c>
      <c r="K74" s="6">
        <v>16.837416481068676</v>
      </c>
    </row>
    <row r="75" spans="1:11" ht="12" customHeight="1" x14ac:dyDescent="0.2">
      <c r="A75" s="14">
        <v>18</v>
      </c>
      <c r="B75" s="11" t="s">
        <v>99</v>
      </c>
      <c r="C75" s="11" t="s">
        <v>100</v>
      </c>
      <c r="D75" s="11" t="s">
        <v>40</v>
      </c>
      <c r="E75" s="31" t="s">
        <v>23</v>
      </c>
      <c r="F75" s="11">
        <v>28</v>
      </c>
      <c r="G75" s="25">
        <v>23630</v>
      </c>
      <c r="H75" s="5">
        <v>0.39444444444444399</v>
      </c>
      <c r="I75" s="7">
        <v>0.41539351851851852</v>
      </c>
      <c r="J75" s="9">
        <v>2.0949074074074536E-2</v>
      </c>
      <c r="K75" s="6">
        <v>16.707182320441621</v>
      </c>
    </row>
    <row r="76" spans="1:11" x14ac:dyDescent="0.2">
      <c r="A76" s="35"/>
      <c r="B76" s="45"/>
      <c r="C76" s="45"/>
      <c r="D76" s="45"/>
      <c r="E76" s="37"/>
      <c r="F76" s="45"/>
      <c r="G76" s="46"/>
      <c r="H76" s="39"/>
      <c r="I76" s="47"/>
      <c r="J76" s="48"/>
      <c r="K76" s="49"/>
    </row>
    <row r="77" spans="1:11" ht="23.25" x14ac:dyDescent="0.2">
      <c r="A77" s="62" t="s">
        <v>27</v>
      </c>
      <c r="B77" s="62"/>
      <c r="C77" s="62"/>
      <c r="D77" s="62"/>
      <c r="E77" s="62"/>
      <c r="F77" s="62"/>
      <c r="G77" s="62"/>
      <c r="H77" s="62"/>
      <c r="I77" s="63"/>
      <c r="J77" s="63"/>
      <c r="K77" s="63"/>
    </row>
    <row r="78" spans="1:11" ht="20.25" x14ac:dyDescent="0.2">
      <c r="A78" s="60" t="s">
        <v>16</v>
      </c>
      <c r="B78" s="60"/>
      <c r="C78" s="60"/>
      <c r="D78" s="60"/>
      <c r="E78" s="60"/>
      <c r="F78" s="60"/>
      <c r="G78" s="60"/>
      <c r="H78" s="60"/>
      <c r="I78" s="61"/>
      <c r="J78" s="61"/>
      <c r="K78" s="61"/>
    </row>
    <row r="79" spans="1:11" x14ac:dyDescent="0.2">
      <c r="A79" s="35"/>
      <c r="B79" s="36"/>
      <c r="C79" s="36"/>
      <c r="D79" s="36"/>
      <c r="E79" s="37"/>
      <c r="F79" s="36"/>
      <c r="G79" s="38"/>
      <c r="H79" s="39"/>
      <c r="I79" s="40"/>
      <c r="J79" s="41"/>
      <c r="K79" s="42"/>
    </row>
    <row r="80" spans="1:11" s="21" customFormat="1" ht="38.25" x14ac:dyDescent="0.2">
      <c r="A80" s="17" t="s">
        <v>0</v>
      </c>
      <c r="B80" s="17" t="s">
        <v>9</v>
      </c>
      <c r="C80" s="27" t="s">
        <v>10</v>
      </c>
      <c r="D80" s="18" t="s">
        <v>5</v>
      </c>
      <c r="E80" s="30" t="s">
        <v>6</v>
      </c>
      <c r="F80" s="17" t="s">
        <v>8</v>
      </c>
      <c r="G80" s="24" t="s">
        <v>7</v>
      </c>
      <c r="H80" s="19" t="s">
        <v>1</v>
      </c>
      <c r="I80" s="19" t="s">
        <v>2</v>
      </c>
      <c r="J80" s="19" t="s">
        <v>4</v>
      </c>
      <c r="K80" s="20" t="s">
        <v>3</v>
      </c>
    </row>
    <row r="81" spans="1:11" x14ac:dyDescent="0.2">
      <c r="A81" s="14">
        <v>1</v>
      </c>
      <c r="B81" s="4" t="s">
        <v>61</v>
      </c>
      <c r="C81" s="4" t="s">
        <v>39</v>
      </c>
      <c r="D81" s="4" t="s">
        <v>62</v>
      </c>
      <c r="E81" s="31" t="s">
        <v>22</v>
      </c>
      <c r="F81" s="11">
        <v>10</v>
      </c>
      <c r="G81" s="25">
        <v>25950</v>
      </c>
      <c r="H81" s="5">
        <v>0.38888888888888901</v>
      </c>
      <c r="I81" s="7">
        <v>0.40887731481481482</v>
      </c>
      <c r="J81" s="9">
        <v>1.9988425925925812E-2</v>
      </c>
      <c r="K81" s="6">
        <v>17.510133178923088</v>
      </c>
    </row>
    <row r="82" spans="1:11" x14ac:dyDescent="0.2">
      <c r="A82" s="14">
        <v>2</v>
      </c>
      <c r="B82" s="11" t="s">
        <v>116</v>
      </c>
      <c r="C82" s="11" t="s">
        <v>117</v>
      </c>
      <c r="D82" s="11" t="s">
        <v>118</v>
      </c>
      <c r="E82" s="31" t="s">
        <v>22</v>
      </c>
      <c r="F82" s="11">
        <v>36</v>
      </c>
      <c r="G82" s="25">
        <v>26238</v>
      </c>
      <c r="H82" s="5">
        <v>0.40277777777777801</v>
      </c>
      <c r="I82" s="7">
        <v>0.42344907407407412</v>
      </c>
      <c r="J82" s="9">
        <v>2.0671296296296104E-2</v>
      </c>
      <c r="K82" s="6">
        <v>16.931690929451445</v>
      </c>
    </row>
    <row r="83" spans="1:11" x14ac:dyDescent="0.2">
      <c r="A83" s="14">
        <v>3</v>
      </c>
      <c r="B83" s="11" t="s">
        <v>37</v>
      </c>
      <c r="C83" s="11" t="s">
        <v>39</v>
      </c>
      <c r="D83" s="11" t="s">
        <v>40</v>
      </c>
      <c r="E83" s="31" t="s">
        <v>22</v>
      </c>
      <c r="F83" s="11">
        <v>3</v>
      </c>
      <c r="G83" s="25">
        <v>22918</v>
      </c>
      <c r="H83" s="5">
        <v>0.35555555555555557</v>
      </c>
      <c r="I83" s="15">
        <v>0.37633101851851852</v>
      </c>
      <c r="J83" s="9">
        <v>2.0775462962962954E-2</v>
      </c>
      <c r="K83" s="6">
        <v>16.846796657381624</v>
      </c>
    </row>
    <row r="84" spans="1:11" x14ac:dyDescent="0.2">
      <c r="A84" s="14">
        <v>4</v>
      </c>
      <c r="B84" s="11" t="s">
        <v>143</v>
      </c>
      <c r="C84" s="11" t="s">
        <v>80</v>
      </c>
      <c r="D84" s="11" t="s">
        <v>144</v>
      </c>
      <c r="E84" s="31" t="s">
        <v>22</v>
      </c>
      <c r="F84" s="11">
        <v>50</v>
      </c>
      <c r="G84" s="25">
        <v>23468</v>
      </c>
      <c r="H84" s="5">
        <v>0.41875000000000001</v>
      </c>
      <c r="I84" s="7">
        <v>0.43956018518518519</v>
      </c>
      <c r="J84" s="9">
        <v>2.0810185185185182E-2</v>
      </c>
      <c r="K84" s="6">
        <v>16.818687430478313</v>
      </c>
    </row>
    <row r="85" spans="1:11" x14ac:dyDescent="0.2">
      <c r="A85" s="14">
        <v>5</v>
      </c>
      <c r="B85" s="4" t="s">
        <v>185</v>
      </c>
      <c r="C85" s="4" t="s">
        <v>150</v>
      </c>
      <c r="D85" s="4" t="s">
        <v>179</v>
      </c>
      <c r="E85" s="31" t="s">
        <v>22</v>
      </c>
      <c r="F85" s="11">
        <v>73</v>
      </c>
      <c r="G85" s="25">
        <v>26342</v>
      </c>
      <c r="H85" s="5">
        <v>0.42777777777777781</v>
      </c>
      <c r="I85" s="7">
        <v>0.44862268518518517</v>
      </c>
      <c r="J85" s="9">
        <v>2.0844907407407354E-2</v>
      </c>
      <c r="K85" s="6">
        <v>16.790671848972838</v>
      </c>
    </row>
    <row r="86" spans="1:11" x14ac:dyDescent="0.2">
      <c r="A86" s="14">
        <v>6</v>
      </c>
      <c r="B86" s="11" t="s">
        <v>239</v>
      </c>
      <c r="C86" s="11" t="s">
        <v>80</v>
      </c>
      <c r="D86" s="11" t="s">
        <v>240</v>
      </c>
      <c r="E86" s="31" t="s">
        <v>22</v>
      </c>
      <c r="F86" s="11">
        <v>101</v>
      </c>
      <c r="G86" s="25">
        <v>18120</v>
      </c>
      <c r="H86" s="5">
        <v>0.45833333333336301</v>
      </c>
      <c r="I86" s="7">
        <v>0.47928240740740741</v>
      </c>
      <c r="J86" s="9">
        <v>2.0949074074044394E-2</v>
      </c>
      <c r="K86" s="6">
        <v>16.707182320465659</v>
      </c>
    </row>
    <row r="87" spans="1:11" x14ac:dyDescent="0.2">
      <c r="A87" s="14">
        <v>7</v>
      </c>
      <c r="B87" s="11" t="s">
        <v>211</v>
      </c>
      <c r="C87" s="11" t="s">
        <v>212</v>
      </c>
      <c r="D87" s="11" t="s">
        <v>46</v>
      </c>
      <c r="E87" s="31" t="s">
        <v>22</v>
      </c>
      <c r="F87" s="11">
        <v>87</v>
      </c>
      <c r="G87" s="25">
        <v>22491</v>
      </c>
      <c r="H87" s="5">
        <v>0.40347222222222201</v>
      </c>
      <c r="I87" s="7">
        <v>0.42465277777777777</v>
      </c>
      <c r="J87" s="9">
        <v>2.1180555555555758E-2</v>
      </c>
      <c r="K87" s="6">
        <v>16.52459016393427</v>
      </c>
    </row>
    <row r="88" spans="1:11" x14ac:dyDescent="0.2">
      <c r="A88" s="14">
        <v>8</v>
      </c>
      <c r="B88" s="11" t="s">
        <v>112</v>
      </c>
      <c r="C88" s="11" t="s">
        <v>113</v>
      </c>
      <c r="D88" s="11" t="s">
        <v>95</v>
      </c>
      <c r="E88" s="31" t="s">
        <v>22</v>
      </c>
      <c r="F88" s="11">
        <v>34</v>
      </c>
      <c r="G88" s="25">
        <v>19711</v>
      </c>
      <c r="H88" s="5">
        <v>0.39930555555555503</v>
      </c>
      <c r="I88" s="7">
        <v>0.42054398148148148</v>
      </c>
      <c r="J88" s="9">
        <v>2.1238425925926452E-2</v>
      </c>
      <c r="K88" s="6">
        <v>16.479564032697141</v>
      </c>
    </row>
    <row r="89" spans="1:11" x14ac:dyDescent="0.2">
      <c r="A89" s="14">
        <v>9</v>
      </c>
      <c r="B89" s="11" t="s">
        <v>67</v>
      </c>
      <c r="C89" s="11" t="s">
        <v>68</v>
      </c>
      <c r="D89" s="11" t="s">
        <v>65</v>
      </c>
      <c r="E89" s="31" t="s">
        <v>22</v>
      </c>
      <c r="F89" s="11">
        <v>13</v>
      </c>
      <c r="G89" s="25">
        <v>21516</v>
      </c>
      <c r="H89" s="5">
        <v>0.38819444444444401</v>
      </c>
      <c r="I89" s="7">
        <v>0.40946759259259258</v>
      </c>
      <c r="J89" s="9">
        <v>2.1273148148148568E-2</v>
      </c>
      <c r="K89" s="6">
        <v>16.452665941240156</v>
      </c>
    </row>
    <row r="90" spans="1:11" x14ac:dyDescent="0.2">
      <c r="A90" s="14">
        <v>10</v>
      </c>
      <c r="B90" s="11" t="s">
        <v>152</v>
      </c>
      <c r="C90" s="11" t="s">
        <v>37</v>
      </c>
      <c r="D90" s="11" t="s">
        <v>62</v>
      </c>
      <c r="E90" s="31" t="s">
        <v>22</v>
      </c>
      <c r="F90" s="11">
        <v>55</v>
      </c>
      <c r="G90" s="25">
        <v>19172</v>
      </c>
      <c r="H90" s="5">
        <v>0.41944444444444401</v>
      </c>
      <c r="I90" s="7">
        <v>0.44072916666666667</v>
      </c>
      <c r="J90" s="9">
        <v>2.1284722222222663E-2</v>
      </c>
      <c r="K90" s="6">
        <v>16.443719412723969</v>
      </c>
    </row>
    <row r="91" spans="1:11" x14ac:dyDescent="0.2">
      <c r="A91" s="14">
        <v>11</v>
      </c>
      <c r="B91" s="11" t="s">
        <v>83</v>
      </c>
      <c r="C91" s="11" t="s">
        <v>84</v>
      </c>
      <c r="D91" s="11" t="s">
        <v>85</v>
      </c>
      <c r="E91" s="31" t="s">
        <v>22</v>
      </c>
      <c r="F91" s="11">
        <v>22</v>
      </c>
      <c r="G91" s="25">
        <v>23202</v>
      </c>
      <c r="H91" s="5">
        <v>0.406944444444444</v>
      </c>
      <c r="I91" s="7">
        <v>0.42854166666666665</v>
      </c>
      <c r="J91" s="9">
        <v>2.1597222222222656E-2</v>
      </c>
      <c r="K91" s="6">
        <v>16.205787781350157</v>
      </c>
    </row>
    <row r="92" spans="1:11" x14ac:dyDescent="0.2">
      <c r="A92" s="14">
        <v>12</v>
      </c>
      <c r="B92" s="11" t="s">
        <v>79</v>
      </c>
      <c r="C92" s="11" t="s">
        <v>80</v>
      </c>
      <c r="D92" s="11" t="s">
        <v>65</v>
      </c>
      <c r="E92" s="31" t="s">
        <v>22</v>
      </c>
      <c r="F92" s="11">
        <v>20</v>
      </c>
      <c r="G92" s="25">
        <v>17425</v>
      </c>
      <c r="H92" s="5">
        <v>0.40972222222222199</v>
      </c>
      <c r="I92" s="7">
        <v>0.43138888888888888</v>
      </c>
      <c r="J92" s="9">
        <v>2.1666666666666889E-2</v>
      </c>
      <c r="K92" s="6">
        <v>16.15384615384599</v>
      </c>
    </row>
    <row r="93" spans="1:11" x14ac:dyDescent="0.2">
      <c r="A93" s="14">
        <v>13</v>
      </c>
      <c r="B93" s="11" t="s">
        <v>193</v>
      </c>
      <c r="C93" s="11" t="s">
        <v>194</v>
      </c>
      <c r="D93" s="11" t="s">
        <v>195</v>
      </c>
      <c r="E93" s="31" t="s">
        <v>22</v>
      </c>
      <c r="F93" s="11">
        <v>78</v>
      </c>
      <c r="G93" s="25">
        <v>19392</v>
      </c>
      <c r="H93" s="5">
        <v>0.45694444444447302</v>
      </c>
      <c r="I93" s="7">
        <v>0.47917824074074072</v>
      </c>
      <c r="J93" s="9">
        <v>2.2233796296267705E-2</v>
      </c>
      <c r="K93" s="6">
        <v>15.741801145257099</v>
      </c>
    </row>
    <row r="94" spans="1:11" x14ac:dyDescent="0.2">
      <c r="A94" s="14">
        <v>14</v>
      </c>
      <c r="B94" s="11" t="s">
        <v>63</v>
      </c>
      <c r="C94" s="11" t="s">
        <v>64</v>
      </c>
      <c r="D94" s="11" t="s">
        <v>65</v>
      </c>
      <c r="E94" s="31" t="s">
        <v>22</v>
      </c>
      <c r="F94" s="11">
        <v>11</v>
      </c>
      <c r="G94" s="25">
        <v>19525</v>
      </c>
      <c r="H94" s="5">
        <v>0.38541666666666702</v>
      </c>
      <c r="I94" s="7">
        <v>0.40802083333333333</v>
      </c>
      <c r="J94" s="9">
        <v>2.2604166666666314E-2</v>
      </c>
      <c r="K94" s="6">
        <v>15.483870967742178</v>
      </c>
    </row>
    <row r="95" spans="1:11" x14ac:dyDescent="0.2">
      <c r="A95" s="14">
        <v>15</v>
      </c>
      <c r="B95" s="4" t="s">
        <v>186</v>
      </c>
      <c r="C95" s="4" t="s">
        <v>115</v>
      </c>
      <c r="D95" s="4" t="s">
        <v>179</v>
      </c>
      <c r="E95" s="31" t="s">
        <v>22</v>
      </c>
      <c r="F95" s="11">
        <v>74</v>
      </c>
      <c r="G95" s="25">
        <v>25918</v>
      </c>
      <c r="H95" s="5">
        <v>0.42916666666666797</v>
      </c>
      <c r="I95" s="7">
        <v>0.45226851851851851</v>
      </c>
      <c r="J95" s="9">
        <v>2.3101851851850541E-2</v>
      </c>
      <c r="K95" s="6">
        <v>15.150300601203265</v>
      </c>
    </row>
    <row r="96" spans="1:11" x14ac:dyDescent="0.2">
      <c r="A96" s="14">
        <v>16</v>
      </c>
      <c r="B96" s="11" t="s">
        <v>128</v>
      </c>
      <c r="C96" s="11" t="s">
        <v>129</v>
      </c>
      <c r="D96" s="11" t="s">
        <v>43</v>
      </c>
      <c r="E96" s="31" t="s">
        <v>22</v>
      </c>
      <c r="F96" s="11">
        <v>43</v>
      </c>
      <c r="G96" s="25">
        <v>27465</v>
      </c>
      <c r="H96" s="5">
        <v>0.37152777777777801</v>
      </c>
      <c r="I96" s="7">
        <v>0.40009259259259261</v>
      </c>
      <c r="J96" s="9">
        <v>2.8564814814814599E-2</v>
      </c>
      <c r="K96" s="6">
        <v>12.252836304700255</v>
      </c>
    </row>
    <row r="97" spans="1:11" x14ac:dyDescent="0.2">
      <c r="A97" s="35"/>
      <c r="B97" s="36"/>
      <c r="C97" s="36"/>
      <c r="D97" s="36"/>
      <c r="E97" s="37"/>
      <c r="F97" s="36"/>
      <c r="G97" s="38"/>
      <c r="H97" s="39"/>
      <c r="I97" s="40"/>
      <c r="J97" s="41"/>
      <c r="K97" s="42"/>
    </row>
    <row r="98" spans="1:11" x14ac:dyDescent="0.2">
      <c r="A98" s="35"/>
      <c r="B98" s="36"/>
      <c r="C98" s="36"/>
      <c r="D98" s="36"/>
      <c r="E98" s="37"/>
      <c r="F98" s="36"/>
      <c r="G98" s="38"/>
      <c r="H98" s="39"/>
      <c r="I98" s="40"/>
      <c r="J98" s="41"/>
      <c r="K98" s="42"/>
    </row>
    <row r="99" spans="1:11" ht="23.25" x14ac:dyDescent="0.2">
      <c r="A99" s="62" t="s">
        <v>27</v>
      </c>
      <c r="B99" s="62"/>
      <c r="C99" s="62"/>
      <c r="D99" s="62"/>
      <c r="E99" s="62"/>
      <c r="F99" s="62"/>
      <c r="G99" s="62"/>
      <c r="H99" s="62"/>
      <c r="I99" s="63"/>
      <c r="J99" s="63"/>
      <c r="K99" s="63"/>
    </row>
    <row r="100" spans="1:11" ht="20.25" x14ac:dyDescent="0.2">
      <c r="A100" s="60" t="s">
        <v>26</v>
      </c>
      <c r="B100" s="60"/>
      <c r="C100" s="60"/>
      <c r="D100" s="60"/>
      <c r="E100" s="60"/>
      <c r="F100" s="60"/>
      <c r="G100" s="60"/>
      <c r="H100" s="60"/>
      <c r="I100" s="61"/>
      <c r="J100" s="61"/>
      <c r="K100" s="61"/>
    </row>
    <row r="101" spans="1:11" x14ac:dyDescent="0.2">
      <c r="A101" s="35"/>
      <c r="B101" s="36"/>
      <c r="C101" s="36"/>
      <c r="D101" s="36"/>
      <c r="E101" s="37"/>
      <c r="F101" s="36"/>
      <c r="G101" s="38"/>
      <c r="H101" s="39"/>
      <c r="I101" s="40"/>
      <c r="J101" s="41"/>
      <c r="K101" s="42"/>
    </row>
    <row r="102" spans="1:11" s="21" customFormat="1" ht="38.25" x14ac:dyDescent="0.2">
      <c r="A102" s="17" t="s">
        <v>0</v>
      </c>
      <c r="B102" s="17" t="s">
        <v>9</v>
      </c>
      <c r="C102" s="27" t="s">
        <v>10</v>
      </c>
      <c r="D102" s="18" t="s">
        <v>5</v>
      </c>
      <c r="E102" s="30" t="s">
        <v>6</v>
      </c>
      <c r="F102" s="17" t="s">
        <v>8</v>
      </c>
      <c r="G102" s="24" t="s">
        <v>7</v>
      </c>
      <c r="H102" s="19" t="s">
        <v>1</v>
      </c>
      <c r="I102" s="19" t="s">
        <v>2</v>
      </c>
      <c r="J102" s="19" t="s">
        <v>4</v>
      </c>
      <c r="K102" s="20" t="s">
        <v>3</v>
      </c>
    </row>
    <row r="103" spans="1:11" x14ac:dyDescent="0.2">
      <c r="A103" s="14">
        <v>1</v>
      </c>
      <c r="B103" s="11" t="s">
        <v>146</v>
      </c>
      <c r="C103" s="11" t="s">
        <v>147</v>
      </c>
      <c r="D103" s="11" t="s">
        <v>65</v>
      </c>
      <c r="E103" s="31" t="s">
        <v>25</v>
      </c>
      <c r="F103" s="11">
        <v>52</v>
      </c>
      <c r="G103" s="25">
        <v>25088</v>
      </c>
      <c r="H103" s="5">
        <v>0.41597222222222202</v>
      </c>
      <c r="I103" s="7">
        <v>0.43831018518518516</v>
      </c>
      <c r="J103" s="9">
        <v>2.2337962962963143E-2</v>
      </c>
      <c r="K103" s="6">
        <v>15.668393782383294</v>
      </c>
    </row>
    <row r="104" spans="1:11" x14ac:dyDescent="0.2">
      <c r="A104" s="14">
        <v>2</v>
      </c>
      <c r="B104" s="11" t="s">
        <v>202</v>
      </c>
      <c r="C104" s="11" t="s">
        <v>203</v>
      </c>
      <c r="D104" s="11" t="s">
        <v>46</v>
      </c>
      <c r="E104" s="31" t="s">
        <v>25</v>
      </c>
      <c r="F104" s="11">
        <v>81</v>
      </c>
      <c r="G104" s="25">
        <v>25105</v>
      </c>
      <c r="H104" s="5">
        <v>0.405555555555555</v>
      </c>
      <c r="I104" s="7">
        <v>0.42942129629629627</v>
      </c>
      <c r="J104" s="9">
        <v>2.386574074074127E-2</v>
      </c>
      <c r="K104" s="6">
        <v>14.665373423860006</v>
      </c>
    </row>
  </sheetData>
  <mergeCells count="13">
    <mergeCell ref="A8:K8"/>
    <mergeCell ref="A3:K3"/>
    <mergeCell ref="A5:K5"/>
    <mergeCell ref="A18:K18"/>
    <mergeCell ref="A19:K19"/>
    <mergeCell ref="A41:K41"/>
    <mergeCell ref="A42:K42"/>
    <mergeCell ref="A55:K55"/>
    <mergeCell ref="A56:K56"/>
    <mergeCell ref="A77:K77"/>
    <mergeCell ref="A78:K78"/>
    <mergeCell ref="A99:K99"/>
    <mergeCell ref="A100:K100"/>
  </mergeCells>
  <dataValidations count="2">
    <dataValidation type="list" allowBlank="1" showInputMessage="1" showErrorMessage="1" sqref="E90">
      <mc:AlternateContent xmlns:x12ac="http://schemas.microsoft.com/office/spreadsheetml/2011/1/ac" xmlns:mc="http://schemas.openxmlformats.org/markup-compatibility/2006">
        <mc:Choice Requires="x12ac">
          <x12ac:list>FSGT Cadets ," Autres Fédés (FFC, UFOLEP, TRIATHLON) ", Autres Fédé Féminines , NL+40 , NL18/40 , NL-18, NL Féminines</x12ac:list>
        </mc:Choice>
        <mc:Fallback>
          <formula1>"FSGT Cadets , Autres Fédés (FFC, UFOLEP, TRIATHLON) , Autres Fédé Féminines , NL+40 , NL18/40 , NL-18, NL Féminines"</formula1>
        </mc:Fallback>
      </mc:AlternateContent>
    </dataValidation>
    <dataValidation type="list" allowBlank="1" showInputMessage="1" showErrorMessage="1" sqref="E101 E58:E61 E103:E104 E79 E44:E51 E89 E21:E40 E54 E76 E91:E98 E6:E7 E10:E17">
      <mc:AlternateContent xmlns:x12ac="http://schemas.microsoft.com/office/spreadsheetml/2011/1/ac" xmlns:mc="http://schemas.openxmlformats.org/markup-compatibility/2006">
        <mc:Choice Requires="x12ac">
          <x12ac:list>FSGT1 , FSGT2 , FSGT3 , FSGT4 ,FSGT5 , FSGT Fem ," Autres Fédés (FFC, UFOLEP, TRIATHLON) ", Autres Fédé Féminines , NL+40 , NL18/40 , NL-18, NL Féminines</x12ac:list>
        </mc:Choice>
        <mc:Fallback>
          <formula1>"FSGT1 , FSGT2 , FSGT3 , FSGT4 ,FSGT5 , FSGT Fem , Autres Fédés (FFC, UFOLEP, TRIATHLON) , Autres Fédé Féminines , NL+40 , NL18/40 , NL-18, NL Féminines"</formula1>
        </mc:Fallback>
      </mc:AlternateContent>
    </dataValidation>
  </dataValidation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rowBreaks count="5" manualBreakCount="5">
    <brk id="17" max="16383" man="1"/>
    <brk id="40" max="16383" man="1"/>
    <brk id="54" max="16383" man="1"/>
    <brk id="76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L189"/>
  <sheetViews>
    <sheetView topLeftCell="A91" workbookViewId="0"/>
  </sheetViews>
  <sheetFormatPr baseColWidth="10" defaultRowHeight="12.75" x14ac:dyDescent="0.2"/>
  <cols>
    <col min="1" max="1" width="5.140625" style="33" customWidth="1"/>
    <col min="2" max="2" width="18.140625" customWidth="1"/>
    <col min="3" max="3" width="14.85546875" bestFit="1" customWidth="1"/>
    <col min="4" max="4" width="21" bestFit="1" customWidth="1"/>
    <col min="5" max="5" width="35.42578125" style="29" bestFit="1" customWidth="1"/>
    <col min="6" max="6" width="3.85546875" style="12" customWidth="1"/>
    <col min="7" max="7" width="10.5703125" style="23" customWidth="1"/>
    <col min="8" max="8" width="8.140625" style="3" customWidth="1"/>
    <col min="9" max="9" width="8.28515625" style="1" customWidth="1"/>
    <col min="10" max="10" width="7.140625" style="10" customWidth="1"/>
    <col min="11" max="11" width="5.5703125" style="2" bestFit="1" customWidth="1"/>
  </cols>
  <sheetData>
    <row r="1" spans="1:12" x14ac:dyDescent="0.2">
      <c r="A1"/>
      <c r="C1" s="13"/>
      <c r="E1" s="28"/>
      <c r="F1"/>
      <c r="G1" s="22"/>
      <c r="H1"/>
      <c r="I1"/>
      <c r="J1"/>
      <c r="K1"/>
    </row>
    <row r="2" spans="1:12" x14ac:dyDescent="0.2">
      <c r="A2"/>
      <c r="C2" s="13"/>
      <c r="E2" s="28"/>
      <c r="F2"/>
      <c r="G2" s="22"/>
      <c r="H2"/>
      <c r="I2"/>
      <c r="J2"/>
      <c r="K2"/>
    </row>
    <row r="3" spans="1:12" ht="21" customHeight="1" x14ac:dyDescent="0.2">
      <c r="A3" s="64" t="s">
        <v>27</v>
      </c>
      <c r="B3" s="64"/>
      <c r="C3" s="64"/>
      <c r="D3" s="64"/>
      <c r="E3" s="64"/>
      <c r="F3" s="64"/>
      <c r="G3" s="64"/>
      <c r="H3" s="64"/>
      <c r="I3" s="65"/>
      <c r="J3" s="65"/>
      <c r="K3" s="65"/>
    </row>
    <row r="4" spans="1:12" x14ac:dyDescent="0.2">
      <c r="A4"/>
      <c r="C4" s="13"/>
      <c r="E4" s="28"/>
      <c r="F4"/>
      <c r="G4" s="22"/>
      <c r="H4"/>
      <c r="I4"/>
      <c r="J4"/>
      <c r="K4"/>
    </row>
    <row r="5" spans="1:12" ht="20.25" x14ac:dyDescent="0.2">
      <c r="A5" s="60" t="s">
        <v>11</v>
      </c>
      <c r="B5" s="60"/>
      <c r="C5" s="60"/>
      <c r="D5" s="60"/>
      <c r="E5" s="60"/>
      <c r="F5" s="60"/>
      <c r="G5" s="60"/>
      <c r="H5" s="60"/>
      <c r="I5" s="61"/>
      <c r="J5" s="61"/>
      <c r="K5" s="61"/>
    </row>
    <row r="6" spans="1:12" ht="20.25" hidden="1" x14ac:dyDescent="0.2">
      <c r="A6" s="60" t="s">
        <v>12</v>
      </c>
      <c r="B6" s="60"/>
      <c r="C6" s="60"/>
      <c r="D6" s="60"/>
      <c r="E6" s="60"/>
      <c r="F6" s="60"/>
      <c r="G6" s="60"/>
      <c r="H6" s="60"/>
      <c r="I6" s="61"/>
      <c r="J6" s="61"/>
      <c r="K6" s="61"/>
    </row>
    <row r="7" spans="1:12" hidden="1" x14ac:dyDescent="0.2">
      <c r="L7" s="34"/>
    </row>
    <row r="8" spans="1:12" hidden="1" x14ac:dyDescent="0.2"/>
    <row r="9" spans="1:12" s="21" customFormat="1" ht="38.25" hidden="1" x14ac:dyDescent="0.2">
      <c r="A9" s="17" t="s">
        <v>0</v>
      </c>
      <c r="B9" s="17" t="s">
        <v>9</v>
      </c>
      <c r="C9" s="27" t="s">
        <v>10</v>
      </c>
      <c r="D9" s="18" t="s">
        <v>5</v>
      </c>
      <c r="E9" s="30" t="s">
        <v>6</v>
      </c>
      <c r="F9" s="17" t="s">
        <v>8</v>
      </c>
      <c r="G9" s="24" t="s">
        <v>7</v>
      </c>
      <c r="H9" s="19" t="s">
        <v>1</v>
      </c>
      <c r="I9" s="19" t="s">
        <v>2</v>
      </c>
      <c r="J9" s="19" t="s">
        <v>4</v>
      </c>
      <c r="K9" s="20" t="s">
        <v>3</v>
      </c>
    </row>
    <row r="10" spans="1:12" hidden="1" x14ac:dyDescent="0.2">
      <c r="A10" s="14">
        <v>1</v>
      </c>
      <c r="B10" s="11"/>
      <c r="C10" s="11"/>
      <c r="D10" s="11"/>
      <c r="E10" s="31"/>
      <c r="F10" s="11"/>
      <c r="G10" s="25"/>
      <c r="H10" s="5"/>
      <c r="I10" s="7"/>
      <c r="J10" s="9"/>
      <c r="K10" s="6"/>
    </row>
    <row r="11" spans="1:12" hidden="1" x14ac:dyDescent="0.2">
      <c r="A11" s="14">
        <v>2</v>
      </c>
      <c r="B11" s="11"/>
      <c r="C11" s="11"/>
      <c r="D11" s="11"/>
      <c r="E11" s="31"/>
      <c r="F11" s="11"/>
      <c r="G11" s="25"/>
      <c r="H11" s="5"/>
      <c r="I11" s="7"/>
      <c r="J11" s="9"/>
      <c r="K11" s="6"/>
    </row>
    <row r="12" spans="1:12" hidden="1" x14ac:dyDescent="0.2">
      <c r="A12" s="14">
        <v>3</v>
      </c>
      <c r="B12" s="11"/>
      <c r="C12" s="11"/>
      <c r="D12" s="11"/>
      <c r="E12" s="31"/>
      <c r="F12" s="11"/>
      <c r="G12" s="25"/>
      <c r="H12" s="5"/>
      <c r="I12" s="7"/>
      <c r="J12" s="9"/>
      <c r="K12" s="6"/>
    </row>
    <row r="13" spans="1:12" hidden="1" x14ac:dyDescent="0.2">
      <c r="A13" s="44">
        <v>4</v>
      </c>
      <c r="B13" s="11"/>
      <c r="C13" s="11"/>
      <c r="D13" s="11"/>
      <c r="E13" s="31"/>
      <c r="F13" s="11"/>
      <c r="G13" s="25"/>
      <c r="H13" s="5"/>
      <c r="I13" s="7"/>
      <c r="J13" s="9"/>
      <c r="K13" s="6"/>
    </row>
    <row r="14" spans="1:12" hidden="1" x14ac:dyDescent="0.2">
      <c r="A14" s="44">
        <v>5</v>
      </c>
      <c r="B14" s="11"/>
      <c r="C14" s="11"/>
      <c r="D14" s="11"/>
      <c r="E14" s="31"/>
      <c r="F14" s="11"/>
      <c r="G14" s="25"/>
      <c r="H14" s="5"/>
      <c r="I14" s="7"/>
      <c r="J14" s="9"/>
      <c r="K14" s="6"/>
    </row>
    <row r="15" spans="1:12" hidden="1" x14ac:dyDescent="0.2">
      <c r="A15" s="35"/>
      <c r="B15" s="36"/>
      <c r="C15" s="36"/>
      <c r="D15" s="36"/>
      <c r="E15" s="37"/>
      <c r="F15" s="36"/>
      <c r="G15" s="38"/>
      <c r="H15" s="39"/>
      <c r="I15" s="40"/>
      <c r="J15" s="41"/>
      <c r="K15" s="42"/>
    </row>
    <row r="16" spans="1:12" x14ac:dyDescent="0.2">
      <c r="A16" s="35"/>
      <c r="B16" s="36"/>
      <c r="C16" s="36"/>
      <c r="D16" s="36"/>
      <c r="E16" s="37"/>
      <c r="F16" s="36"/>
      <c r="G16" s="38"/>
      <c r="H16" s="39"/>
      <c r="I16" s="40"/>
      <c r="J16" s="41"/>
      <c r="K16" s="42"/>
    </row>
    <row r="17" spans="1:11" x14ac:dyDescent="0.2">
      <c r="A17" s="35"/>
      <c r="B17" s="36"/>
      <c r="C17" s="36"/>
      <c r="D17" s="36"/>
      <c r="E17" s="37"/>
      <c r="F17" s="36"/>
      <c r="G17" s="38"/>
      <c r="H17" s="39"/>
      <c r="I17" s="40"/>
      <c r="J17" s="41"/>
      <c r="K17" s="42"/>
    </row>
    <row r="18" spans="1:11" ht="23.25" x14ac:dyDescent="0.2">
      <c r="A18" s="62" t="s">
        <v>27</v>
      </c>
      <c r="B18" s="62"/>
      <c r="C18" s="62"/>
      <c r="D18" s="62"/>
      <c r="E18" s="62"/>
      <c r="F18" s="62"/>
      <c r="G18" s="62"/>
      <c r="H18" s="62"/>
      <c r="I18" s="63"/>
      <c r="J18" s="63"/>
      <c r="K18" s="63"/>
    </row>
    <row r="19" spans="1:11" ht="20.25" x14ac:dyDescent="0.2">
      <c r="A19" s="60" t="s">
        <v>13</v>
      </c>
      <c r="B19" s="60"/>
      <c r="C19" s="60"/>
      <c r="D19" s="60"/>
      <c r="E19" s="60"/>
      <c r="F19" s="60"/>
      <c r="G19" s="60"/>
      <c r="H19" s="60"/>
      <c r="I19" s="61"/>
      <c r="J19" s="61"/>
      <c r="K19" s="61"/>
    </row>
    <row r="20" spans="1:11" x14ac:dyDescent="0.2">
      <c r="A20" s="35"/>
      <c r="B20" s="36"/>
      <c r="C20" s="36"/>
      <c r="D20" s="36"/>
      <c r="E20" s="37"/>
      <c r="F20" s="36"/>
      <c r="G20" s="38"/>
      <c r="H20" s="39"/>
      <c r="I20" s="40"/>
      <c r="J20" s="41"/>
      <c r="K20" s="42"/>
    </row>
    <row r="21" spans="1:11" s="21" customFormat="1" ht="38.25" x14ac:dyDescent="0.2">
      <c r="A21" s="17" t="s">
        <v>0</v>
      </c>
      <c r="B21" s="17" t="s">
        <v>9</v>
      </c>
      <c r="C21" s="27" t="s">
        <v>10</v>
      </c>
      <c r="D21" s="18" t="s">
        <v>5</v>
      </c>
      <c r="E21" s="30" t="s">
        <v>6</v>
      </c>
      <c r="F21" s="17" t="s">
        <v>8</v>
      </c>
      <c r="G21" s="24" t="s">
        <v>7</v>
      </c>
      <c r="H21" s="19" t="s">
        <v>1</v>
      </c>
      <c r="I21" s="19" t="s">
        <v>2</v>
      </c>
      <c r="J21" s="19" t="s">
        <v>4</v>
      </c>
      <c r="K21" s="20" t="s">
        <v>3</v>
      </c>
    </row>
    <row r="22" spans="1:11" x14ac:dyDescent="0.2">
      <c r="A22" s="14">
        <v>1</v>
      </c>
      <c r="B22" s="4" t="s">
        <v>50</v>
      </c>
      <c r="C22" s="4" t="s">
        <v>51</v>
      </c>
      <c r="D22" s="4" t="s">
        <v>176</v>
      </c>
      <c r="E22" s="31" t="s">
        <v>31</v>
      </c>
      <c r="F22" s="11">
        <v>67</v>
      </c>
      <c r="G22" s="25">
        <v>28619</v>
      </c>
      <c r="H22" s="5">
        <v>0.422222222222222</v>
      </c>
      <c r="I22" s="7">
        <v>0.43708333333333332</v>
      </c>
      <c r="J22" s="9">
        <v>1.4861111111111325E-2</v>
      </c>
      <c r="K22" s="6">
        <v>23.551401869158539</v>
      </c>
    </row>
    <row r="23" spans="1:11" x14ac:dyDescent="0.2">
      <c r="A23" s="14">
        <v>2</v>
      </c>
      <c r="B23" s="4" t="s">
        <v>47</v>
      </c>
      <c r="C23" s="4" t="s">
        <v>48</v>
      </c>
      <c r="D23" s="4" t="s">
        <v>49</v>
      </c>
      <c r="E23" s="31" t="s">
        <v>31</v>
      </c>
      <c r="F23" s="11">
        <v>5</v>
      </c>
      <c r="G23" s="25">
        <v>27576</v>
      </c>
      <c r="H23" s="5">
        <v>0.41666666666666602</v>
      </c>
      <c r="I23" s="7">
        <v>0.43177083333333338</v>
      </c>
      <c r="J23" s="9">
        <v>1.5104166666667362E-2</v>
      </c>
      <c r="K23" s="6">
        <v>23.172413793102383</v>
      </c>
    </row>
    <row r="24" spans="1:11" x14ac:dyDescent="0.2">
      <c r="A24" s="14">
        <v>3</v>
      </c>
      <c r="B24" s="11" t="s">
        <v>101</v>
      </c>
      <c r="C24" s="11" t="s">
        <v>102</v>
      </c>
      <c r="D24" s="11" t="s">
        <v>103</v>
      </c>
      <c r="E24" s="31" t="s">
        <v>31</v>
      </c>
      <c r="F24" s="11">
        <v>29</v>
      </c>
      <c r="G24" s="25">
        <v>27316</v>
      </c>
      <c r="H24" s="5">
        <v>0.42013888888888901</v>
      </c>
      <c r="I24" s="7">
        <v>0.43555555555555553</v>
      </c>
      <c r="J24" s="9">
        <v>1.5416666666666523E-2</v>
      </c>
      <c r="K24" s="6">
        <v>22.702702702702915</v>
      </c>
    </row>
    <row r="25" spans="1:11" x14ac:dyDescent="0.2">
      <c r="A25" s="14">
        <v>4</v>
      </c>
      <c r="B25" s="11" t="s">
        <v>159</v>
      </c>
      <c r="C25" s="11" t="s">
        <v>160</v>
      </c>
      <c r="D25" s="11" t="s">
        <v>161</v>
      </c>
      <c r="E25" s="31" t="s">
        <v>31</v>
      </c>
      <c r="F25" s="11">
        <v>59</v>
      </c>
      <c r="G25" s="25">
        <v>34549</v>
      </c>
      <c r="H25" s="5">
        <v>0.42361111111111099</v>
      </c>
      <c r="I25" s="7">
        <v>0.43914351851851857</v>
      </c>
      <c r="J25" s="9">
        <v>1.5532407407407578E-2</v>
      </c>
      <c r="K25" s="6">
        <v>22.533532041728517</v>
      </c>
    </row>
    <row r="26" spans="1:11" x14ac:dyDescent="0.2">
      <c r="A26" s="14">
        <v>5</v>
      </c>
      <c r="B26" s="4" t="s">
        <v>183</v>
      </c>
      <c r="C26" s="4" t="s">
        <v>218</v>
      </c>
      <c r="D26" s="4" t="s">
        <v>219</v>
      </c>
      <c r="E26" s="31" t="s">
        <v>31</v>
      </c>
      <c r="F26" s="11">
        <v>90</v>
      </c>
      <c r="G26" s="25">
        <v>33993</v>
      </c>
      <c r="H26" s="5">
        <v>0.40659722222222222</v>
      </c>
      <c r="I26" s="7">
        <v>0.4228703703703704</v>
      </c>
      <c r="J26" s="9">
        <v>1.6273148148148175E-2</v>
      </c>
      <c r="K26" s="6">
        <v>21.507823613086735</v>
      </c>
    </row>
    <row r="27" spans="1:11" x14ac:dyDescent="0.2">
      <c r="A27" s="14">
        <v>6</v>
      </c>
      <c r="B27" s="11" t="s">
        <v>169</v>
      </c>
      <c r="C27" s="11" t="s">
        <v>170</v>
      </c>
      <c r="D27" s="11" t="s">
        <v>161</v>
      </c>
      <c r="E27" s="31" t="s">
        <v>31</v>
      </c>
      <c r="F27" s="11">
        <v>64</v>
      </c>
      <c r="G27" s="25">
        <v>35250</v>
      </c>
      <c r="H27" s="5">
        <v>0.42499999999999999</v>
      </c>
      <c r="I27" s="7">
        <v>0.44133101851851847</v>
      </c>
      <c r="J27" s="9">
        <v>1.6331018518518481E-2</v>
      </c>
      <c r="K27" s="6">
        <v>21.431608788093602</v>
      </c>
    </row>
    <row r="28" spans="1:11" x14ac:dyDescent="0.2">
      <c r="A28" s="14">
        <v>7</v>
      </c>
      <c r="B28" s="4" t="s">
        <v>99</v>
      </c>
      <c r="C28" s="4" t="s">
        <v>109</v>
      </c>
      <c r="D28" s="4" t="s">
        <v>40</v>
      </c>
      <c r="E28" s="31" t="s">
        <v>31</v>
      </c>
      <c r="F28" s="11">
        <v>32</v>
      </c>
      <c r="G28" s="25">
        <v>35299</v>
      </c>
      <c r="H28" s="5">
        <v>0.39722222222222198</v>
      </c>
      <c r="I28" s="7">
        <v>0.41500000000000004</v>
      </c>
      <c r="J28" s="9">
        <v>1.7777777777778059E-2</v>
      </c>
      <c r="K28" s="6">
        <v>19.687499999999691</v>
      </c>
    </row>
    <row r="29" spans="1:11" x14ac:dyDescent="0.2">
      <c r="A29" s="14">
        <v>8</v>
      </c>
      <c r="B29" s="11" t="s">
        <v>262</v>
      </c>
      <c r="C29" s="11" t="s">
        <v>263</v>
      </c>
      <c r="D29" s="11" t="s">
        <v>40</v>
      </c>
      <c r="E29" s="31" t="s">
        <v>31</v>
      </c>
      <c r="F29" s="11">
        <v>111</v>
      </c>
      <c r="G29" s="25">
        <v>35698</v>
      </c>
      <c r="H29" s="5">
        <v>0.436111111111119</v>
      </c>
      <c r="I29" s="7">
        <v>0.45418981481481485</v>
      </c>
      <c r="J29" s="9">
        <v>1.8078703703695853E-2</v>
      </c>
      <c r="K29" s="6">
        <v>19.359795134451428</v>
      </c>
    </row>
    <row r="30" spans="1:11" x14ac:dyDescent="0.2">
      <c r="A30" s="14">
        <v>9</v>
      </c>
      <c r="B30" s="11" t="s">
        <v>213</v>
      </c>
      <c r="C30" s="11" t="s">
        <v>214</v>
      </c>
      <c r="D30" s="11" t="s">
        <v>215</v>
      </c>
      <c r="E30" s="31" t="s">
        <v>31</v>
      </c>
      <c r="F30" s="11">
        <v>88</v>
      </c>
      <c r="G30" s="25">
        <v>31540</v>
      </c>
      <c r="H30" s="5">
        <v>0.40208333333333302</v>
      </c>
      <c r="I30" s="7">
        <v>0.42189814814814813</v>
      </c>
      <c r="J30" s="9">
        <v>1.9814814814815118E-2</v>
      </c>
      <c r="K30" s="6">
        <v>17.66355140186889</v>
      </c>
    </row>
    <row r="31" spans="1:11" x14ac:dyDescent="0.2">
      <c r="A31" s="14">
        <v>10</v>
      </c>
      <c r="B31" s="4" t="s">
        <v>220</v>
      </c>
      <c r="C31" s="4" t="s">
        <v>221</v>
      </c>
      <c r="D31" s="4" t="s">
        <v>60</v>
      </c>
      <c r="E31" s="31" t="s">
        <v>31</v>
      </c>
      <c r="F31" s="11">
        <v>91</v>
      </c>
      <c r="G31" s="25">
        <v>26606</v>
      </c>
      <c r="H31" s="5">
        <v>0.42743055555555554</v>
      </c>
      <c r="I31" s="7">
        <v>0.44892361111111106</v>
      </c>
      <c r="J31" s="9">
        <v>2.1493055555555529E-2</v>
      </c>
      <c r="K31" s="6">
        <v>16.284329563812623</v>
      </c>
    </row>
    <row r="32" spans="1:11" x14ac:dyDescent="0.2">
      <c r="A32" s="14">
        <v>11</v>
      </c>
      <c r="B32" s="4" t="s">
        <v>86</v>
      </c>
      <c r="C32" s="4" t="s">
        <v>87</v>
      </c>
      <c r="D32" s="4" t="s">
        <v>60</v>
      </c>
      <c r="E32" s="31" t="s">
        <v>31</v>
      </c>
      <c r="F32" s="11">
        <v>23</v>
      </c>
      <c r="G32" s="25">
        <v>33505</v>
      </c>
      <c r="H32" s="5">
        <v>0.35625000000000001</v>
      </c>
      <c r="I32" s="7">
        <v>0.37814814814814812</v>
      </c>
      <c r="J32" s="9">
        <v>2.1898148148148111E-2</v>
      </c>
      <c r="K32" s="6">
        <v>15.983086680761128</v>
      </c>
    </row>
    <row r="33" spans="1:11" x14ac:dyDescent="0.2">
      <c r="A33" s="14">
        <v>12</v>
      </c>
      <c r="B33" s="11" t="s">
        <v>134</v>
      </c>
      <c r="C33" s="11" t="s">
        <v>135</v>
      </c>
      <c r="D33" s="11" t="s">
        <v>136</v>
      </c>
      <c r="E33" s="31" t="s">
        <v>31</v>
      </c>
      <c r="F33" s="11">
        <v>47</v>
      </c>
      <c r="G33" s="25">
        <v>34592</v>
      </c>
      <c r="H33" s="5">
        <v>0.44166666666667997</v>
      </c>
      <c r="I33" s="7">
        <v>0.46510416666666665</v>
      </c>
      <c r="J33" s="9">
        <v>2.3437499999986677E-2</v>
      </c>
      <c r="K33" s="6">
        <v>14.933333333341823</v>
      </c>
    </row>
    <row r="34" spans="1:11" x14ac:dyDescent="0.2">
      <c r="A34" s="14">
        <v>13</v>
      </c>
      <c r="B34" s="11" t="s">
        <v>153</v>
      </c>
      <c r="C34" s="11" t="s">
        <v>154</v>
      </c>
      <c r="D34" s="11" t="s">
        <v>155</v>
      </c>
      <c r="E34" s="31" t="s">
        <v>31</v>
      </c>
      <c r="F34" s="11">
        <v>56</v>
      </c>
      <c r="G34" s="25">
        <v>25419</v>
      </c>
      <c r="H34" s="5">
        <v>0.38055555555555498</v>
      </c>
      <c r="I34" s="7">
        <v>0.4049537037037037</v>
      </c>
      <c r="J34" s="9">
        <v>2.4398148148148724E-2</v>
      </c>
      <c r="K34" s="6">
        <v>14.345351043642927</v>
      </c>
    </row>
    <row r="35" spans="1:11" x14ac:dyDescent="0.2">
      <c r="A35" s="14">
        <v>14</v>
      </c>
      <c r="B35" s="4" t="s">
        <v>58</v>
      </c>
      <c r="C35" s="4" t="s">
        <v>59</v>
      </c>
      <c r="D35" s="4" t="s">
        <v>60</v>
      </c>
      <c r="E35" s="31" t="s">
        <v>31</v>
      </c>
      <c r="F35" s="11">
        <v>9</v>
      </c>
      <c r="G35" s="25">
        <v>26476</v>
      </c>
      <c r="H35" s="5">
        <v>0.34027777777777773</v>
      </c>
      <c r="I35" s="7">
        <v>0.36504629629629631</v>
      </c>
      <c r="J35" s="9">
        <v>2.4768518518518579E-2</v>
      </c>
      <c r="K35" s="6">
        <v>14.130841121495294</v>
      </c>
    </row>
    <row r="36" spans="1:11" x14ac:dyDescent="0.2">
      <c r="A36" s="14">
        <v>15</v>
      </c>
      <c r="B36" s="11" t="s">
        <v>235</v>
      </c>
      <c r="C36" s="11" t="s">
        <v>238</v>
      </c>
      <c r="D36" s="11" t="s">
        <v>60</v>
      </c>
      <c r="E36" s="31" t="s">
        <v>31</v>
      </c>
      <c r="F36" s="11">
        <v>100</v>
      </c>
      <c r="G36" s="25">
        <v>23781</v>
      </c>
      <c r="H36" s="5">
        <v>0.434722222222229</v>
      </c>
      <c r="I36" s="7">
        <v>0.45968750000000003</v>
      </c>
      <c r="J36" s="9">
        <v>2.4965277777771022E-2</v>
      </c>
      <c r="K36" s="6">
        <v>14.01947148818182</v>
      </c>
    </row>
    <row r="37" spans="1:11" x14ac:dyDescent="0.2">
      <c r="A37" s="35"/>
      <c r="B37" s="36"/>
      <c r="C37" s="36"/>
      <c r="D37" s="36"/>
      <c r="E37" s="37"/>
      <c r="F37" s="36"/>
      <c r="G37" s="38"/>
      <c r="H37" s="39"/>
      <c r="I37" s="40"/>
      <c r="J37" s="41"/>
      <c r="K37" s="42"/>
    </row>
    <row r="38" spans="1:11" x14ac:dyDescent="0.2">
      <c r="A38" s="35"/>
      <c r="B38" s="36"/>
      <c r="C38" s="36"/>
      <c r="D38" s="36"/>
      <c r="E38" s="37"/>
      <c r="F38" s="36"/>
      <c r="G38" s="38"/>
      <c r="H38" s="39"/>
      <c r="I38" s="40"/>
      <c r="J38" s="41"/>
      <c r="K38" s="42"/>
    </row>
    <row r="39" spans="1:11" x14ac:dyDescent="0.2">
      <c r="A39" s="35"/>
      <c r="B39" s="36"/>
      <c r="C39" s="36"/>
      <c r="D39" s="36"/>
      <c r="E39" s="37"/>
      <c r="F39" s="36"/>
      <c r="G39" s="38"/>
      <c r="H39" s="39"/>
      <c r="I39" s="40"/>
      <c r="J39" s="41"/>
      <c r="K39" s="42"/>
    </row>
    <row r="40" spans="1:11" x14ac:dyDescent="0.2">
      <c r="A40" s="35"/>
      <c r="B40" s="36"/>
      <c r="C40" s="36"/>
      <c r="D40" s="36"/>
      <c r="E40" s="37"/>
      <c r="F40" s="36"/>
      <c r="G40" s="38"/>
      <c r="H40" s="39"/>
      <c r="I40" s="40"/>
      <c r="J40" s="41"/>
      <c r="K40" s="42"/>
    </row>
    <row r="41" spans="1:11" ht="23.25" x14ac:dyDescent="0.2">
      <c r="A41" s="62" t="s">
        <v>27</v>
      </c>
      <c r="B41" s="62"/>
      <c r="C41" s="62"/>
      <c r="D41" s="62"/>
      <c r="E41" s="62"/>
      <c r="F41" s="62"/>
      <c r="G41" s="62"/>
      <c r="H41" s="62"/>
      <c r="I41" s="63"/>
      <c r="J41" s="63"/>
      <c r="K41" s="63"/>
    </row>
    <row r="42" spans="1:11" ht="20.25" x14ac:dyDescent="0.2">
      <c r="A42" s="60" t="s">
        <v>276</v>
      </c>
      <c r="B42" s="60"/>
      <c r="C42" s="60"/>
      <c r="D42" s="60"/>
      <c r="E42" s="60"/>
      <c r="F42" s="60"/>
      <c r="G42" s="60"/>
      <c r="H42" s="60"/>
      <c r="I42" s="61"/>
      <c r="J42" s="61"/>
      <c r="K42" s="61"/>
    </row>
    <row r="43" spans="1:11" s="21" customFormat="1" ht="38.25" x14ac:dyDescent="0.2">
      <c r="A43" s="17" t="s">
        <v>0</v>
      </c>
      <c r="B43" s="17" t="s">
        <v>9</v>
      </c>
      <c r="C43" s="27" t="s">
        <v>10</v>
      </c>
      <c r="D43" s="18" t="s">
        <v>5</v>
      </c>
      <c r="E43" s="30" t="s">
        <v>6</v>
      </c>
      <c r="F43" s="17" t="s">
        <v>8</v>
      </c>
      <c r="G43" s="24" t="s">
        <v>7</v>
      </c>
      <c r="H43" s="19" t="s">
        <v>1</v>
      </c>
      <c r="I43" s="19" t="s">
        <v>2</v>
      </c>
      <c r="J43" s="19" t="s">
        <v>4</v>
      </c>
      <c r="K43" s="20" t="s">
        <v>3</v>
      </c>
    </row>
    <row r="44" spans="1:11" x14ac:dyDescent="0.2">
      <c r="A44" s="14">
        <v>1</v>
      </c>
      <c r="B44" s="11" t="s">
        <v>91</v>
      </c>
      <c r="C44" s="11" t="s">
        <v>92</v>
      </c>
      <c r="D44" s="11" t="s">
        <v>275</v>
      </c>
      <c r="E44" s="31" t="s">
        <v>237</v>
      </c>
      <c r="F44" s="11">
        <v>25</v>
      </c>
      <c r="G44" s="25">
        <v>38450</v>
      </c>
      <c r="H44" s="5">
        <v>0.39513888888888898</v>
      </c>
      <c r="I44" s="7">
        <v>0.41486111111111112</v>
      </c>
      <c r="J44" s="9">
        <v>1.9722222222222141E-2</v>
      </c>
      <c r="K44" s="6">
        <v>17.746478873239511</v>
      </c>
    </row>
    <row r="45" spans="1:11" x14ac:dyDescent="0.2">
      <c r="A45" s="14">
        <v>2</v>
      </c>
      <c r="B45" s="11" t="s">
        <v>235</v>
      </c>
      <c r="C45" s="11" t="s">
        <v>236</v>
      </c>
      <c r="D45" s="11" t="s">
        <v>268</v>
      </c>
      <c r="E45" s="31" t="s">
        <v>237</v>
      </c>
      <c r="F45" s="11">
        <v>99</v>
      </c>
      <c r="G45" s="25">
        <v>37713</v>
      </c>
      <c r="H45" s="5">
        <v>0.43402777777778401</v>
      </c>
      <c r="I45" s="7">
        <v>0.45630787037037041</v>
      </c>
      <c r="J45" s="9">
        <v>2.2280092592586398E-2</v>
      </c>
      <c r="K45" s="6">
        <v>15.709090909095277</v>
      </c>
    </row>
    <row r="46" spans="1:11" x14ac:dyDescent="0.2">
      <c r="A46" s="14">
        <v>3</v>
      </c>
      <c r="B46" s="11" t="s">
        <v>216</v>
      </c>
      <c r="C46" s="11" t="s">
        <v>217</v>
      </c>
      <c r="D46" s="11" t="s">
        <v>267</v>
      </c>
      <c r="E46" s="31" t="s">
        <v>237</v>
      </c>
      <c r="F46" s="11">
        <v>89</v>
      </c>
      <c r="G46" s="25">
        <v>37861</v>
      </c>
      <c r="H46" s="5">
        <v>0.42881944444444442</v>
      </c>
      <c r="I46" s="7">
        <v>0.45324074074074078</v>
      </c>
      <c r="J46" s="9">
        <v>2.4421296296296358E-2</v>
      </c>
      <c r="K46" s="6">
        <v>14.331753554502335</v>
      </c>
    </row>
    <row r="47" spans="1:11" x14ac:dyDescent="0.2">
      <c r="A47" s="14">
        <v>4</v>
      </c>
      <c r="B47" s="11" t="s">
        <v>231</v>
      </c>
      <c r="C47" s="11" t="s">
        <v>232</v>
      </c>
      <c r="D47" s="11" t="s">
        <v>268</v>
      </c>
      <c r="E47" s="31" t="s">
        <v>237</v>
      </c>
      <c r="F47" s="11">
        <v>97</v>
      </c>
      <c r="G47" s="25">
        <v>37890</v>
      </c>
      <c r="H47" s="5">
        <v>0.43263888888889401</v>
      </c>
      <c r="I47" s="7">
        <v>0.46096064814814813</v>
      </c>
      <c r="J47" s="9">
        <v>2.832175925925412E-2</v>
      </c>
      <c r="K47" s="6">
        <v>12.357989374746829</v>
      </c>
    </row>
    <row r="48" spans="1:11" x14ac:dyDescent="0.2">
      <c r="A48" s="35"/>
      <c r="B48" s="36"/>
      <c r="C48" s="36"/>
      <c r="D48" s="36"/>
      <c r="E48" s="37"/>
      <c r="F48" s="36"/>
      <c r="G48" s="38"/>
      <c r="H48" s="39"/>
      <c r="I48" s="40"/>
      <c r="J48" s="41"/>
      <c r="K48" s="42"/>
    </row>
    <row r="49" spans="1:11" ht="23.25" x14ac:dyDescent="0.2">
      <c r="A49" s="62" t="s">
        <v>27</v>
      </c>
      <c r="B49" s="62"/>
      <c r="C49" s="62"/>
      <c r="D49" s="62"/>
      <c r="E49" s="62"/>
      <c r="F49" s="62"/>
      <c r="G49" s="62"/>
      <c r="H49" s="62"/>
      <c r="I49" s="63"/>
      <c r="J49" s="63"/>
      <c r="K49" s="63"/>
    </row>
    <row r="50" spans="1:11" ht="20.25" x14ac:dyDescent="0.2">
      <c r="A50" s="60" t="s">
        <v>277</v>
      </c>
      <c r="B50" s="60"/>
      <c r="C50" s="60"/>
      <c r="D50" s="60"/>
      <c r="E50" s="60"/>
      <c r="F50" s="60"/>
      <c r="G50" s="60"/>
      <c r="H50" s="60"/>
      <c r="I50" s="61"/>
      <c r="J50" s="61"/>
      <c r="K50" s="61"/>
    </row>
    <row r="51" spans="1:11" s="21" customFormat="1" ht="38.25" x14ac:dyDescent="0.2">
      <c r="A51" s="17" t="s">
        <v>0</v>
      </c>
      <c r="B51" s="17" t="s">
        <v>9</v>
      </c>
      <c r="C51" s="27" t="s">
        <v>10</v>
      </c>
      <c r="D51" s="18" t="s">
        <v>5</v>
      </c>
      <c r="E51" s="30" t="s">
        <v>6</v>
      </c>
      <c r="F51" s="17" t="s">
        <v>8</v>
      </c>
      <c r="G51" s="24" t="s">
        <v>7</v>
      </c>
      <c r="H51" s="19" t="s">
        <v>1</v>
      </c>
      <c r="I51" s="19" t="s">
        <v>2</v>
      </c>
      <c r="J51" s="19" t="s">
        <v>4</v>
      </c>
      <c r="K51" s="20" t="s">
        <v>3</v>
      </c>
    </row>
    <row r="52" spans="1:11" x14ac:dyDescent="0.2">
      <c r="A52" s="14">
        <v>1</v>
      </c>
      <c r="B52" s="11" t="s">
        <v>191</v>
      </c>
      <c r="C52" s="11" t="s">
        <v>192</v>
      </c>
      <c r="D52" s="11" t="s">
        <v>270</v>
      </c>
      <c r="E52" s="31" t="s">
        <v>181</v>
      </c>
      <c r="F52" s="11">
        <v>77</v>
      </c>
      <c r="G52" s="25">
        <v>36922</v>
      </c>
      <c r="H52" s="5">
        <v>0.43125000000000402</v>
      </c>
      <c r="I52" s="7">
        <v>0.44893518518518521</v>
      </c>
      <c r="J52" s="9">
        <v>1.7685185185181196E-2</v>
      </c>
      <c r="K52" s="6">
        <v>19.790575916234832</v>
      </c>
    </row>
    <row r="53" spans="1:11" x14ac:dyDescent="0.2">
      <c r="A53" s="14">
        <v>2</v>
      </c>
      <c r="B53" s="11" t="s">
        <v>157</v>
      </c>
      <c r="C53" s="11" t="s">
        <v>158</v>
      </c>
      <c r="D53" s="11" t="s">
        <v>268</v>
      </c>
      <c r="E53" s="31" t="s">
        <v>181</v>
      </c>
      <c r="F53" s="11">
        <v>58</v>
      </c>
      <c r="G53" s="25">
        <v>36916</v>
      </c>
      <c r="H53" s="5">
        <v>0.38611111111111102</v>
      </c>
      <c r="I53" s="7">
        <v>0.40484953703703702</v>
      </c>
      <c r="J53" s="9">
        <v>1.8738425925926006E-2</v>
      </c>
      <c r="K53" s="6">
        <v>18.678196417541614</v>
      </c>
    </row>
    <row r="54" spans="1:11" x14ac:dyDescent="0.2">
      <c r="A54" s="14">
        <v>3</v>
      </c>
      <c r="B54" s="11" t="s">
        <v>120</v>
      </c>
      <c r="C54" s="11" t="s">
        <v>121</v>
      </c>
      <c r="D54" s="11" t="s">
        <v>269</v>
      </c>
      <c r="E54" s="31" t="s">
        <v>181</v>
      </c>
      <c r="F54" s="11">
        <v>38</v>
      </c>
      <c r="G54" s="25">
        <v>37081</v>
      </c>
      <c r="H54" s="5">
        <v>0.42986111111111303</v>
      </c>
      <c r="I54" s="7">
        <v>0.44891203703703703</v>
      </c>
      <c r="J54" s="9">
        <v>1.9050925925924E-2</v>
      </c>
      <c r="K54" s="6">
        <v>18.371810449576586</v>
      </c>
    </row>
    <row r="55" spans="1:11" x14ac:dyDescent="0.2">
      <c r="A55" s="14">
        <v>4</v>
      </c>
      <c r="B55" s="11" t="s">
        <v>222</v>
      </c>
      <c r="C55" s="11" t="s">
        <v>223</v>
      </c>
      <c r="D55" s="11" t="s">
        <v>271</v>
      </c>
      <c r="E55" s="31" t="s">
        <v>181</v>
      </c>
      <c r="F55" s="11">
        <v>92</v>
      </c>
      <c r="G55" s="25">
        <v>36893</v>
      </c>
      <c r="H55" s="5">
        <v>0.43368055555555557</v>
      </c>
      <c r="I55" s="7">
        <v>0.45337962962962958</v>
      </c>
      <c r="J55" s="9">
        <v>1.9699074074074008E-2</v>
      </c>
      <c r="K55" s="6">
        <v>17.767332549941305</v>
      </c>
    </row>
    <row r="56" spans="1:11" x14ac:dyDescent="0.2">
      <c r="A56" s="14">
        <v>5</v>
      </c>
      <c r="B56" s="11" t="s">
        <v>153</v>
      </c>
      <c r="C56" s="11" t="s">
        <v>156</v>
      </c>
      <c r="D56" s="11" t="s">
        <v>268</v>
      </c>
      <c r="E56" s="31" t="s">
        <v>181</v>
      </c>
      <c r="F56" s="11">
        <v>57</v>
      </c>
      <c r="G56" s="25">
        <v>37162</v>
      </c>
      <c r="H56" s="5">
        <v>0.38472222222222202</v>
      </c>
      <c r="I56" s="7">
        <v>0.40462962962962962</v>
      </c>
      <c r="J56" s="9">
        <v>1.9907407407407596E-2</v>
      </c>
      <c r="K56" s="6">
        <v>17.581395348837045</v>
      </c>
    </row>
    <row r="57" spans="1:11" x14ac:dyDescent="0.2">
      <c r="A57" s="14">
        <v>6</v>
      </c>
      <c r="B57" s="11" t="s">
        <v>229</v>
      </c>
      <c r="C57" s="11" t="s">
        <v>230</v>
      </c>
      <c r="D57" s="11" t="s">
        <v>141</v>
      </c>
      <c r="E57" s="31" t="s">
        <v>181</v>
      </c>
      <c r="F57" s="11">
        <v>96</v>
      </c>
      <c r="G57" s="25">
        <v>37185</v>
      </c>
      <c r="H57" s="5">
        <v>0.43090277777778102</v>
      </c>
      <c r="I57" s="7">
        <v>0.45083333333333336</v>
      </c>
      <c r="J57" s="9">
        <v>1.9930555555552343E-2</v>
      </c>
      <c r="K57" s="6">
        <v>17.56097560975893</v>
      </c>
    </row>
    <row r="58" spans="1:11" x14ac:dyDescent="0.2">
      <c r="A58" s="14">
        <v>7</v>
      </c>
      <c r="B58" s="11" t="s">
        <v>180</v>
      </c>
      <c r="C58" s="11" t="s">
        <v>108</v>
      </c>
      <c r="D58" s="11" t="s">
        <v>179</v>
      </c>
      <c r="E58" s="31" t="s">
        <v>181</v>
      </c>
      <c r="F58" s="11">
        <v>69</v>
      </c>
      <c r="G58" s="25">
        <v>37380</v>
      </c>
      <c r="H58" s="5">
        <v>0.420833333333333</v>
      </c>
      <c r="I58" s="7">
        <v>0.44365740740740739</v>
      </c>
      <c r="J58" s="9">
        <v>2.2824074074074385E-2</v>
      </c>
      <c r="K58" s="6">
        <v>15.334685598377073</v>
      </c>
    </row>
    <row r="59" spans="1:11" x14ac:dyDescent="0.2">
      <c r="A59" s="14">
        <v>8</v>
      </c>
      <c r="B59" s="11" t="s">
        <v>233</v>
      </c>
      <c r="C59" s="11" t="s">
        <v>234</v>
      </c>
      <c r="D59" s="11" t="s">
        <v>268</v>
      </c>
      <c r="E59" s="31" t="s">
        <v>181</v>
      </c>
      <c r="F59" s="11">
        <v>98</v>
      </c>
      <c r="G59" s="25">
        <v>36916</v>
      </c>
      <c r="H59" s="5">
        <v>0.43333333333333901</v>
      </c>
      <c r="I59" s="7">
        <v>0.45868055555555554</v>
      </c>
      <c r="J59" s="9">
        <v>2.5347222222216526E-2</v>
      </c>
      <c r="K59" s="6">
        <v>13.808219178085295</v>
      </c>
    </row>
    <row r="60" spans="1:11" x14ac:dyDescent="0.2">
      <c r="A60" s="35"/>
      <c r="B60" s="36"/>
      <c r="C60" s="36"/>
      <c r="D60" s="36"/>
      <c r="E60" s="37"/>
      <c r="F60" s="36"/>
      <c r="G60" s="38"/>
      <c r="H60" s="39"/>
      <c r="I60" s="40"/>
      <c r="J60" s="41"/>
      <c r="K60" s="42"/>
    </row>
    <row r="61" spans="1:11" ht="23.25" x14ac:dyDescent="0.2">
      <c r="A61" s="62" t="s">
        <v>27</v>
      </c>
      <c r="B61" s="62"/>
      <c r="C61" s="62"/>
      <c r="D61" s="62"/>
      <c r="E61" s="62"/>
      <c r="F61" s="62"/>
      <c r="G61" s="62"/>
      <c r="H61" s="62"/>
      <c r="I61" s="63"/>
      <c r="J61" s="63"/>
      <c r="K61" s="63"/>
    </row>
    <row r="62" spans="1:11" ht="20.25" x14ac:dyDescent="0.2">
      <c r="A62" s="60" t="s">
        <v>278</v>
      </c>
      <c r="B62" s="60"/>
      <c r="C62" s="60"/>
      <c r="D62" s="60"/>
      <c r="E62" s="60"/>
      <c r="F62" s="60"/>
      <c r="G62" s="60"/>
      <c r="H62" s="60"/>
      <c r="I62" s="61"/>
      <c r="J62" s="61"/>
      <c r="K62" s="61"/>
    </row>
    <row r="63" spans="1:11" s="21" customFormat="1" ht="38.25" x14ac:dyDescent="0.2">
      <c r="A63" s="17" t="s">
        <v>0</v>
      </c>
      <c r="B63" s="17" t="s">
        <v>9</v>
      </c>
      <c r="C63" s="27" t="s">
        <v>10</v>
      </c>
      <c r="D63" s="18" t="s">
        <v>5</v>
      </c>
      <c r="E63" s="30" t="s">
        <v>6</v>
      </c>
      <c r="F63" s="17" t="s">
        <v>8</v>
      </c>
      <c r="G63" s="24" t="s">
        <v>7</v>
      </c>
      <c r="H63" s="19" t="s">
        <v>1</v>
      </c>
      <c r="I63" s="19" t="s">
        <v>2</v>
      </c>
      <c r="J63" s="19" t="s">
        <v>4</v>
      </c>
      <c r="K63" s="20" t="s">
        <v>3</v>
      </c>
    </row>
    <row r="64" spans="1:11" x14ac:dyDescent="0.2">
      <c r="A64" s="14">
        <v>1</v>
      </c>
      <c r="B64" s="11" t="s">
        <v>262</v>
      </c>
      <c r="C64" s="11" t="s">
        <v>170</v>
      </c>
      <c r="D64" s="11" t="s">
        <v>267</v>
      </c>
      <c r="E64" s="31" t="s">
        <v>272</v>
      </c>
      <c r="F64" s="11">
        <v>112</v>
      </c>
      <c r="G64" s="25">
        <v>36165</v>
      </c>
      <c r="H64" s="5">
        <v>0.43750000000000999</v>
      </c>
      <c r="I64" s="7">
        <v>0.45546296296296296</v>
      </c>
      <c r="J64" s="9">
        <v>1.7962962962952966E-2</v>
      </c>
      <c r="K64" s="6">
        <v>19.484536082485072</v>
      </c>
    </row>
    <row r="65" spans="1:11" x14ac:dyDescent="0.2">
      <c r="A65" s="35"/>
      <c r="B65" s="36"/>
      <c r="C65" s="36"/>
      <c r="D65" s="36"/>
      <c r="E65" s="37"/>
      <c r="F65" s="36"/>
      <c r="G65" s="38"/>
      <c r="H65" s="39"/>
      <c r="I65" s="40"/>
      <c r="J65" s="41"/>
      <c r="K65" s="42"/>
    </row>
    <row r="66" spans="1:11" ht="23.25" x14ac:dyDescent="0.2">
      <c r="A66" s="62" t="s">
        <v>27</v>
      </c>
      <c r="B66" s="62"/>
      <c r="C66" s="62"/>
      <c r="D66" s="62"/>
      <c r="E66" s="62"/>
      <c r="F66" s="62"/>
      <c r="G66" s="62"/>
      <c r="H66" s="62"/>
      <c r="I66" s="63"/>
      <c r="J66" s="63"/>
      <c r="K66" s="63"/>
    </row>
    <row r="67" spans="1:11" ht="20.25" x14ac:dyDescent="0.2">
      <c r="A67" s="60" t="s">
        <v>279</v>
      </c>
      <c r="B67" s="60"/>
      <c r="C67" s="60"/>
      <c r="D67" s="60"/>
      <c r="E67" s="60"/>
      <c r="F67" s="60"/>
      <c r="G67" s="60"/>
      <c r="H67" s="60"/>
      <c r="I67" s="61"/>
      <c r="J67" s="61"/>
      <c r="K67" s="61"/>
    </row>
    <row r="68" spans="1:11" s="21" customFormat="1" ht="38.25" x14ac:dyDescent="0.2">
      <c r="A68" s="17" t="s">
        <v>0</v>
      </c>
      <c r="B68" s="17" t="s">
        <v>9</v>
      </c>
      <c r="C68" s="27" t="s">
        <v>10</v>
      </c>
      <c r="D68" s="18" t="s">
        <v>5</v>
      </c>
      <c r="E68" s="30" t="s">
        <v>6</v>
      </c>
      <c r="F68" s="17" t="s">
        <v>8</v>
      </c>
      <c r="G68" s="24" t="s">
        <v>7</v>
      </c>
      <c r="H68" s="19" t="s">
        <v>1</v>
      </c>
      <c r="I68" s="19" t="s">
        <v>2</v>
      </c>
      <c r="J68" s="19" t="s">
        <v>4</v>
      </c>
      <c r="K68" s="20" t="s">
        <v>3</v>
      </c>
    </row>
    <row r="69" spans="1:11" x14ac:dyDescent="0.2">
      <c r="A69" s="14">
        <v>1</v>
      </c>
      <c r="B69" s="11" t="s">
        <v>253</v>
      </c>
      <c r="C69" s="11" t="s">
        <v>254</v>
      </c>
      <c r="D69" s="11" t="s">
        <v>268</v>
      </c>
      <c r="E69" s="31" t="s">
        <v>32</v>
      </c>
      <c r="F69" s="11">
        <v>107</v>
      </c>
      <c r="G69" s="25">
        <v>36101</v>
      </c>
      <c r="H69" s="5">
        <v>0.44097222222223498</v>
      </c>
      <c r="I69" s="7">
        <v>0.45908564814814817</v>
      </c>
      <c r="J69" s="9">
        <v>1.8113425925913196E-2</v>
      </c>
      <c r="K69" s="6">
        <v>19.322683706083868</v>
      </c>
    </row>
    <row r="70" spans="1:11" x14ac:dyDescent="0.2">
      <c r="A70" s="35"/>
      <c r="B70" s="36"/>
      <c r="C70" s="36"/>
      <c r="D70" s="36"/>
      <c r="E70" s="37"/>
      <c r="F70" s="36"/>
      <c r="G70" s="38"/>
      <c r="H70" s="39"/>
      <c r="I70" s="40"/>
      <c r="J70" s="41"/>
      <c r="K70" s="42"/>
    </row>
    <row r="71" spans="1:11" x14ac:dyDescent="0.2">
      <c r="A71" s="35"/>
      <c r="B71" s="36"/>
      <c r="C71" s="36"/>
      <c r="D71" s="36"/>
      <c r="E71" s="37"/>
      <c r="F71" s="36"/>
      <c r="G71" s="38"/>
      <c r="H71" s="39"/>
      <c r="I71" s="40"/>
      <c r="J71" s="41"/>
      <c r="K71" s="42"/>
    </row>
    <row r="72" spans="1:11" x14ac:dyDescent="0.2">
      <c r="A72" s="35"/>
      <c r="B72" s="36"/>
      <c r="C72" s="36"/>
      <c r="D72" s="36"/>
      <c r="E72" s="37"/>
      <c r="F72" s="36"/>
      <c r="G72" s="38"/>
      <c r="H72" s="39"/>
      <c r="I72" s="40"/>
      <c r="J72" s="41"/>
      <c r="K72" s="42"/>
    </row>
    <row r="73" spans="1:11" x14ac:dyDescent="0.2">
      <c r="A73" s="35"/>
      <c r="B73" s="36"/>
      <c r="C73" s="36"/>
      <c r="D73" s="36"/>
      <c r="E73" s="37"/>
      <c r="F73" s="36"/>
      <c r="G73" s="38"/>
      <c r="H73" s="39"/>
      <c r="I73" s="40"/>
      <c r="J73" s="41"/>
      <c r="K73" s="42"/>
    </row>
    <row r="74" spans="1:11" x14ac:dyDescent="0.2">
      <c r="A74" s="35"/>
      <c r="B74" s="36"/>
      <c r="C74" s="36"/>
      <c r="D74" s="36"/>
      <c r="E74" s="37"/>
      <c r="F74" s="36"/>
      <c r="G74" s="38"/>
      <c r="H74" s="39"/>
      <c r="I74" s="40"/>
      <c r="J74" s="41"/>
      <c r="K74" s="42"/>
    </row>
    <row r="75" spans="1:11" x14ac:dyDescent="0.2">
      <c r="A75" s="35"/>
      <c r="B75" s="36"/>
      <c r="C75" s="36"/>
      <c r="D75" s="36"/>
      <c r="E75" s="37"/>
      <c r="F75" s="36"/>
      <c r="G75" s="38"/>
      <c r="H75" s="39"/>
      <c r="I75" s="40"/>
      <c r="J75" s="41"/>
      <c r="K75" s="42"/>
    </row>
    <row r="76" spans="1:11" ht="23.25" x14ac:dyDescent="0.2">
      <c r="A76" s="62" t="s">
        <v>27</v>
      </c>
      <c r="B76" s="62"/>
      <c r="C76" s="62"/>
      <c r="D76" s="62"/>
      <c r="E76" s="62"/>
      <c r="F76" s="62"/>
      <c r="G76" s="62"/>
      <c r="H76" s="62"/>
      <c r="I76" s="63"/>
      <c r="J76" s="63"/>
      <c r="K76" s="63"/>
    </row>
    <row r="77" spans="1:11" ht="20.25" x14ac:dyDescent="0.2">
      <c r="A77" s="60" t="s">
        <v>34</v>
      </c>
      <c r="B77" s="60"/>
      <c r="C77" s="60"/>
      <c r="D77" s="60"/>
      <c r="E77" s="60"/>
      <c r="F77" s="60"/>
      <c r="G77" s="60"/>
      <c r="H77" s="60"/>
      <c r="I77" s="61"/>
      <c r="J77" s="61"/>
      <c r="K77" s="61"/>
    </row>
    <row r="78" spans="1:11" s="21" customFormat="1" ht="38.25" x14ac:dyDescent="0.2">
      <c r="A78" s="17" t="s">
        <v>0</v>
      </c>
      <c r="B78" s="17" t="s">
        <v>9</v>
      </c>
      <c r="C78" s="27" t="s">
        <v>10</v>
      </c>
      <c r="D78" s="18" t="s">
        <v>5</v>
      </c>
      <c r="E78" s="30" t="s">
        <v>6</v>
      </c>
      <c r="F78" s="17" t="s">
        <v>8</v>
      </c>
      <c r="G78" s="24" t="s">
        <v>7</v>
      </c>
      <c r="H78" s="19" t="s">
        <v>1</v>
      </c>
      <c r="I78" s="19" t="s">
        <v>2</v>
      </c>
      <c r="J78" s="19" t="s">
        <v>4</v>
      </c>
      <c r="K78" s="20" t="s">
        <v>3</v>
      </c>
    </row>
    <row r="79" spans="1:11" x14ac:dyDescent="0.2">
      <c r="A79" s="14">
        <v>1</v>
      </c>
      <c r="B79" s="11" t="s">
        <v>200</v>
      </c>
      <c r="C79" s="11" t="s">
        <v>199</v>
      </c>
      <c r="D79" s="11" t="s">
        <v>201</v>
      </c>
      <c r="E79" s="31" t="s">
        <v>28</v>
      </c>
      <c r="F79" s="11">
        <v>82</v>
      </c>
      <c r="G79" s="25">
        <v>28570</v>
      </c>
      <c r="H79" s="5">
        <v>0.41041666666666599</v>
      </c>
      <c r="I79" s="7">
        <v>0.42609953703703707</v>
      </c>
      <c r="J79" s="9">
        <v>1.5682870370371083E-2</v>
      </c>
      <c r="K79" s="6">
        <v>22.317343173430721</v>
      </c>
    </row>
    <row r="80" spans="1:11" x14ac:dyDescent="0.2">
      <c r="A80" s="14">
        <v>2</v>
      </c>
      <c r="B80" s="11" t="s">
        <v>56</v>
      </c>
      <c r="C80" s="11" t="s">
        <v>57</v>
      </c>
      <c r="D80" s="11" t="s">
        <v>46</v>
      </c>
      <c r="E80" s="31" t="s">
        <v>28</v>
      </c>
      <c r="F80" s="11">
        <v>8</v>
      </c>
      <c r="G80" s="25">
        <v>33018</v>
      </c>
      <c r="H80" s="5">
        <v>0.40625</v>
      </c>
      <c r="I80" s="7">
        <v>0.42237268518518517</v>
      </c>
      <c r="J80" s="9">
        <v>1.612268518518517E-2</v>
      </c>
      <c r="K80" s="6">
        <v>21.708542713567859</v>
      </c>
    </row>
    <row r="81" spans="1:11" x14ac:dyDescent="0.2">
      <c r="A81" s="14">
        <v>3</v>
      </c>
      <c r="B81" s="11" t="s">
        <v>44</v>
      </c>
      <c r="C81" s="11" t="s">
        <v>45</v>
      </c>
      <c r="D81" s="11" t="s">
        <v>46</v>
      </c>
      <c r="E81" s="31" t="s">
        <v>28</v>
      </c>
      <c r="F81" s="11">
        <v>1</v>
      </c>
      <c r="G81" s="25">
        <v>28893</v>
      </c>
      <c r="H81" s="5">
        <v>0.36111111111111099</v>
      </c>
      <c r="I81" s="7">
        <v>0.37746527777777777</v>
      </c>
      <c r="J81" s="9">
        <v>1.6354166666666781E-2</v>
      </c>
      <c r="K81" s="6">
        <v>21.401273885350172</v>
      </c>
    </row>
    <row r="82" spans="1:11" x14ac:dyDescent="0.2">
      <c r="A82" s="14">
        <v>4</v>
      </c>
      <c r="B82" s="11" t="s">
        <v>76</v>
      </c>
      <c r="C82" s="11" t="s">
        <v>72</v>
      </c>
      <c r="D82" s="11" t="s">
        <v>40</v>
      </c>
      <c r="E82" s="31" t="s">
        <v>28</v>
      </c>
      <c r="F82" s="11">
        <v>18</v>
      </c>
      <c r="G82" s="25">
        <v>26399</v>
      </c>
      <c r="H82" s="5">
        <v>0.41319444444444398</v>
      </c>
      <c r="I82" s="7">
        <v>0.42976851851851849</v>
      </c>
      <c r="J82" s="9">
        <v>1.6574074074074518E-2</v>
      </c>
      <c r="K82" s="6">
        <v>21.117318435753624</v>
      </c>
    </row>
    <row r="83" spans="1:11" x14ac:dyDescent="0.2">
      <c r="A83" s="14">
        <v>5</v>
      </c>
      <c r="B83" s="11" t="s">
        <v>255</v>
      </c>
      <c r="C83" s="11" t="s">
        <v>256</v>
      </c>
      <c r="D83" s="11" t="s">
        <v>179</v>
      </c>
      <c r="E83" s="31" t="s">
        <v>28</v>
      </c>
      <c r="F83" s="11">
        <v>108</v>
      </c>
      <c r="G83" s="25">
        <v>32546</v>
      </c>
      <c r="H83" s="5">
        <v>0.43229166666667102</v>
      </c>
      <c r="I83" s="7">
        <v>0.44890046296296293</v>
      </c>
      <c r="J83" s="9">
        <v>1.6608796296291917E-2</v>
      </c>
      <c r="K83" s="6">
        <v>21.073170731712874</v>
      </c>
    </row>
    <row r="84" spans="1:11" x14ac:dyDescent="0.2">
      <c r="A84" s="14">
        <v>6</v>
      </c>
      <c r="B84" s="11" t="s">
        <v>41</v>
      </c>
      <c r="C84" s="11" t="s">
        <v>42</v>
      </c>
      <c r="D84" s="11" t="s">
        <v>43</v>
      </c>
      <c r="E84" s="31" t="s">
        <v>28</v>
      </c>
      <c r="F84" s="11">
        <v>4</v>
      </c>
      <c r="G84" s="25">
        <v>25445</v>
      </c>
      <c r="H84" s="5">
        <v>0.37847222222222199</v>
      </c>
      <c r="I84" s="7">
        <v>0.39513888888888887</v>
      </c>
      <c r="J84" s="9">
        <v>1.6666666666666885E-2</v>
      </c>
      <c r="K84" s="6">
        <v>20.999999999999726</v>
      </c>
    </row>
    <row r="85" spans="1:11" x14ac:dyDescent="0.2">
      <c r="A85" s="14">
        <v>7</v>
      </c>
      <c r="B85" s="11" t="s">
        <v>177</v>
      </c>
      <c r="C85" s="11" t="s">
        <v>178</v>
      </c>
      <c r="D85" s="11" t="s">
        <v>179</v>
      </c>
      <c r="E85" s="31" t="s">
        <v>28</v>
      </c>
      <c r="F85" s="11">
        <v>68</v>
      </c>
      <c r="G85" s="25">
        <v>26562</v>
      </c>
      <c r="H85" s="5">
        <v>0.42638888888888898</v>
      </c>
      <c r="I85" s="7">
        <v>0.44306712962962963</v>
      </c>
      <c r="J85" s="9">
        <v>1.6678240740740646E-2</v>
      </c>
      <c r="K85" s="6">
        <v>20.985426786953624</v>
      </c>
    </row>
    <row r="86" spans="1:11" x14ac:dyDescent="0.2">
      <c r="A86" s="14">
        <v>8</v>
      </c>
      <c r="B86" s="11" t="s">
        <v>134</v>
      </c>
      <c r="C86" s="11" t="s">
        <v>72</v>
      </c>
      <c r="D86" s="11" t="s">
        <v>38</v>
      </c>
      <c r="E86" s="31" t="s">
        <v>28</v>
      </c>
      <c r="F86" s="11">
        <v>46</v>
      </c>
      <c r="G86" s="25">
        <v>30537</v>
      </c>
      <c r="H86" s="5">
        <v>0.44444444444446102</v>
      </c>
      <c r="I86" s="7">
        <v>0.46129629629629632</v>
      </c>
      <c r="J86" s="9">
        <v>1.6851851851835298E-2</v>
      </c>
      <c r="K86" s="6">
        <v>20.769230769251173</v>
      </c>
    </row>
    <row r="87" spans="1:11" x14ac:dyDescent="0.2">
      <c r="A87" s="14">
        <v>9</v>
      </c>
      <c r="B87" s="11" t="s">
        <v>63</v>
      </c>
      <c r="C87" s="11" t="s">
        <v>73</v>
      </c>
      <c r="D87" s="11" t="s">
        <v>65</v>
      </c>
      <c r="E87" s="31" t="s">
        <v>28</v>
      </c>
      <c r="F87" s="11">
        <v>16</v>
      </c>
      <c r="G87" s="25">
        <v>30379</v>
      </c>
      <c r="H87" s="5">
        <v>0.391666666666667</v>
      </c>
      <c r="I87" s="7">
        <v>0.40861111111111109</v>
      </c>
      <c r="J87" s="9">
        <v>1.6944444444444096E-2</v>
      </c>
      <c r="K87" s="6">
        <v>20.655737704918458</v>
      </c>
    </row>
    <row r="88" spans="1:11" x14ac:dyDescent="0.2">
      <c r="A88" s="14">
        <v>10</v>
      </c>
      <c r="B88" s="11" t="s">
        <v>122</v>
      </c>
      <c r="C88" s="11" t="s">
        <v>124</v>
      </c>
      <c r="D88" s="11" t="s">
        <v>43</v>
      </c>
      <c r="E88" s="31" t="s">
        <v>28</v>
      </c>
      <c r="F88" s="11">
        <v>40</v>
      </c>
      <c r="G88" s="25">
        <v>27935</v>
      </c>
      <c r="H88" s="5">
        <v>0.37708333333333299</v>
      </c>
      <c r="I88" s="7">
        <v>0.39437499999999998</v>
      </c>
      <c r="J88" s="9">
        <v>1.7291666666666983E-2</v>
      </c>
      <c r="K88" s="6">
        <v>20.240963855421317</v>
      </c>
    </row>
    <row r="89" spans="1:11" x14ac:dyDescent="0.2">
      <c r="A89" s="14">
        <v>11</v>
      </c>
      <c r="B89" s="11" t="s">
        <v>198</v>
      </c>
      <c r="C89" s="11" t="s">
        <v>113</v>
      </c>
      <c r="D89" s="11" t="s">
        <v>40</v>
      </c>
      <c r="E89" s="31" t="s">
        <v>28</v>
      </c>
      <c r="F89" s="11">
        <v>80</v>
      </c>
      <c r="G89" s="25">
        <v>29497</v>
      </c>
      <c r="H89" s="5">
        <v>0.4284722222222222</v>
      </c>
      <c r="I89" s="7">
        <v>0.44586805555555559</v>
      </c>
      <c r="J89" s="9">
        <v>1.7395833333333388E-2</v>
      </c>
      <c r="K89" s="6">
        <v>20.119760479041854</v>
      </c>
    </row>
    <row r="90" spans="1:11" x14ac:dyDescent="0.2">
      <c r="A90" s="14">
        <v>12</v>
      </c>
      <c r="B90" s="11" t="s">
        <v>173</v>
      </c>
      <c r="C90" s="11" t="s">
        <v>174</v>
      </c>
      <c r="D90" s="11" t="s">
        <v>175</v>
      </c>
      <c r="E90" s="31" t="s">
        <v>28</v>
      </c>
      <c r="F90" s="11">
        <v>66</v>
      </c>
      <c r="G90" s="25">
        <v>24572</v>
      </c>
      <c r="H90" s="5">
        <v>0.436805555555564</v>
      </c>
      <c r="I90" s="7">
        <v>0.45451388888888888</v>
      </c>
      <c r="J90" s="9">
        <v>1.7708333333324888E-2</v>
      </c>
      <c r="K90" s="6">
        <v>19.764705882362367</v>
      </c>
    </row>
    <row r="91" spans="1:11" x14ac:dyDescent="0.2">
      <c r="A91" s="14">
        <v>13</v>
      </c>
      <c r="B91" s="11" t="s">
        <v>187</v>
      </c>
      <c r="C91" s="11" t="s">
        <v>188</v>
      </c>
      <c r="D91" s="11" t="s">
        <v>179</v>
      </c>
      <c r="E91" s="31" t="s">
        <v>28</v>
      </c>
      <c r="F91" s="11">
        <v>75</v>
      </c>
      <c r="G91" s="25">
        <v>24998</v>
      </c>
      <c r="H91" s="5">
        <v>0.43055555555555902</v>
      </c>
      <c r="I91" s="7">
        <v>0.44834490740740746</v>
      </c>
      <c r="J91" s="9">
        <v>1.7789351851848434E-2</v>
      </c>
      <c r="K91" s="6">
        <v>19.67469095641237</v>
      </c>
    </row>
    <row r="92" spans="1:11" x14ac:dyDescent="0.2">
      <c r="A92" s="14">
        <v>14</v>
      </c>
      <c r="B92" s="11" t="s">
        <v>243</v>
      </c>
      <c r="C92" s="11" t="s">
        <v>244</v>
      </c>
      <c r="D92" s="11" t="s">
        <v>43</v>
      </c>
      <c r="E92" s="31" t="s">
        <v>28</v>
      </c>
      <c r="F92" s="11">
        <v>103</v>
      </c>
      <c r="G92" s="25">
        <v>32095</v>
      </c>
      <c r="H92" s="5">
        <v>0.43888888888889999</v>
      </c>
      <c r="I92" s="7">
        <v>0.45671296296296293</v>
      </c>
      <c r="J92" s="9">
        <v>1.7824074074062946E-2</v>
      </c>
      <c r="K92" s="6">
        <v>19.636363636375897</v>
      </c>
    </row>
    <row r="93" spans="1:11" x14ac:dyDescent="0.2">
      <c r="A93" s="14">
        <v>15</v>
      </c>
      <c r="B93" s="11" t="s">
        <v>93</v>
      </c>
      <c r="C93" s="11" t="s">
        <v>94</v>
      </c>
      <c r="D93" s="11" t="s">
        <v>95</v>
      </c>
      <c r="E93" s="31" t="s">
        <v>28</v>
      </c>
      <c r="F93" s="11">
        <v>26</v>
      </c>
      <c r="G93" s="25">
        <v>27568</v>
      </c>
      <c r="H93" s="5">
        <v>0.40763888888888899</v>
      </c>
      <c r="I93" s="7">
        <v>0.42548611111111106</v>
      </c>
      <c r="J93" s="9">
        <v>1.784722222222207E-2</v>
      </c>
      <c r="K93" s="6">
        <v>19.61089494163441</v>
      </c>
    </row>
    <row r="94" spans="1:11" x14ac:dyDescent="0.2">
      <c r="A94" s="14">
        <v>16</v>
      </c>
      <c r="B94" s="11" t="s">
        <v>130</v>
      </c>
      <c r="C94" s="11" t="s">
        <v>131</v>
      </c>
      <c r="D94" s="11" t="s">
        <v>43</v>
      </c>
      <c r="E94" s="31" t="s">
        <v>28</v>
      </c>
      <c r="F94" s="11">
        <v>44</v>
      </c>
      <c r="G94" s="25">
        <v>23792</v>
      </c>
      <c r="H94" s="5">
        <v>0.390972222222222</v>
      </c>
      <c r="I94" s="7">
        <v>0.40886574074074072</v>
      </c>
      <c r="J94" s="9">
        <v>1.7893518518518725E-2</v>
      </c>
      <c r="K94" s="6">
        <v>19.56015523932707</v>
      </c>
    </row>
    <row r="95" spans="1:11" x14ac:dyDescent="0.2">
      <c r="A95" s="14">
        <v>17</v>
      </c>
      <c r="B95" s="11" t="s">
        <v>71</v>
      </c>
      <c r="C95" s="11" t="s">
        <v>72</v>
      </c>
      <c r="D95" s="11" t="s">
        <v>65</v>
      </c>
      <c r="E95" s="31" t="s">
        <v>28</v>
      </c>
      <c r="F95" s="11">
        <v>15</v>
      </c>
      <c r="G95" s="25">
        <v>27948</v>
      </c>
      <c r="H95" s="5">
        <v>0.39652777777777798</v>
      </c>
      <c r="I95" s="7">
        <v>0.41454861111111113</v>
      </c>
      <c r="J95" s="9">
        <v>1.8020833333333153E-2</v>
      </c>
      <c r="K95" s="6">
        <v>19.42196531791927</v>
      </c>
    </row>
    <row r="96" spans="1:11" x14ac:dyDescent="0.2">
      <c r="A96" s="14">
        <v>18</v>
      </c>
      <c r="B96" s="11" t="s">
        <v>204</v>
      </c>
      <c r="C96" s="11" t="s">
        <v>205</v>
      </c>
      <c r="D96" s="11" t="s">
        <v>46</v>
      </c>
      <c r="E96" s="31" t="s">
        <v>28</v>
      </c>
      <c r="F96" s="11">
        <v>83</v>
      </c>
      <c r="G96" s="25">
        <v>26240</v>
      </c>
      <c r="H96" s="5">
        <v>0.40902777777777799</v>
      </c>
      <c r="I96" s="7">
        <v>0.42715277777777777</v>
      </c>
      <c r="J96" s="9">
        <v>1.812499999999978E-2</v>
      </c>
      <c r="K96" s="6">
        <v>19.310344827586441</v>
      </c>
    </row>
    <row r="97" spans="1:11" x14ac:dyDescent="0.2">
      <c r="A97" s="14">
        <v>19</v>
      </c>
      <c r="B97" s="11" t="s">
        <v>125</v>
      </c>
      <c r="C97" s="11" t="s">
        <v>126</v>
      </c>
      <c r="D97" s="11" t="s">
        <v>43</v>
      </c>
      <c r="E97" s="31" t="s">
        <v>28</v>
      </c>
      <c r="F97" s="11">
        <v>41</v>
      </c>
      <c r="G97" s="25">
        <v>26174</v>
      </c>
      <c r="H97" s="5">
        <v>0.374305555555556</v>
      </c>
      <c r="I97" s="7">
        <v>0.39262731481481478</v>
      </c>
      <c r="J97" s="9">
        <v>1.8321759259258774E-2</v>
      </c>
      <c r="K97" s="6">
        <v>19.102969046115479</v>
      </c>
    </row>
    <row r="98" spans="1:11" x14ac:dyDescent="0.2">
      <c r="A98" s="35"/>
      <c r="B98" s="36"/>
      <c r="C98" s="36"/>
      <c r="D98" s="36"/>
      <c r="E98" s="37"/>
      <c r="F98" s="36"/>
      <c r="G98" s="38"/>
      <c r="H98" s="39"/>
      <c r="I98" s="40"/>
      <c r="J98" s="41"/>
      <c r="K98" s="42"/>
    </row>
    <row r="99" spans="1:11" ht="23.25" x14ac:dyDescent="0.2">
      <c r="A99" s="62" t="s">
        <v>27</v>
      </c>
      <c r="B99" s="62"/>
      <c r="C99" s="62"/>
      <c r="D99" s="62"/>
      <c r="E99" s="62"/>
      <c r="F99" s="62"/>
      <c r="G99" s="62"/>
      <c r="H99" s="62"/>
      <c r="I99" s="63"/>
      <c r="J99" s="63"/>
      <c r="K99" s="63"/>
    </row>
    <row r="100" spans="1:11" ht="20.25" x14ac:dyDescent="0.2">
      <c r="A100" s="60" t="s">
        <v>14</v>
      </c>
      <c r="B100" s="60"/>
      <c r="C100" s="60"/>
      <c r="D100" s="60"/>
      <c r="E100" s="60"/>
      <c r="F100" s="60"/>
      <c r="G100" s="60"/>
      <c r="H100" s="60"/>
      <c r="I100" s="61"/>
      <c r="J100" s="61"/>
      <c r="K100" s="61"/>
    </row>
    <row r="101" spans="1:11" s="21" customFormat="1" ht="38.25" x14ac:dyDescent="0.2">
      <c r="A101" s="17" t="s">
        <v>0</v>
      </c>
      <c r="B101" s="17" t="s">
        <v>9</v>
      </c>
      <c r="C101" s="27" t="s">
        <v>10</v>
      </c>
      <c r="D101" s="18" t="s">
        <v>5</v>
      </c>
      <c r="E101" s="30" t="s">
        <v>6</v>
      </c>
      <c r="F101" s="17" t="s">
        <v>8</v>
      </c>
      <c r="G101" s="24" t="s">
        <v>7</v>
      </c>
      <c r="H101" s="19" t="s">
        <v>1</v>
      </c>
      <c r="I101" s="19" t="s">
        <v>2</v>
      </c>
      <c r="J101" s="19" t="s">
        <v>4</v>
      </c>
      <c r="K101" s="20" t="s">
        <v>3</v>
      </c>
    </row>
    <row r="102" spans="1:11" x14ac:dyDescent="0.2">
      <c r="A102" s="14">
        <v>1</v>
      </c>
      <c r="B102" s="4" t="s">
        <v>182</v>
      </c>
      <c r="C102" s="4" t="s">
        <v>37</v>
      </c>
      <c r="D102" s="4" t="s">
        <v>179</v>
      </c>
      <c r="E102" s="31" t="s">
        <v>24</v>
      </c>
      <c r="F102" s="11">
        <v>71</v>
      </c>
      <c r="G102" s="25">
        <v>22410</v>
      </c>
      <c r="H102" s="5">
        <v>0.41805555555555501</v>
      </c>
      <c r="I102" s="7">
        <v>0.43556712962962968</v>
      </c>
      <c r="J102" s="9">
        <v>1.7511574074074665E-2</v>
      </c>
      <c r="K102" s="6">
        <v>19.986781229344999</v>
      </c>
    </row>
    <row r="103" spans="1:11" x14ac:dyDescent="0.2">
      <c r="A103" s="14">
        <v>2</v>
      </c>
      <c r="B103" s="11" t="s">
        <v>145</v>
      </c>
      <c r="C103" s="11" t="s">
        <v>48</v>
      </c>
      <c r="D103" s="11" t="s">
        <v>95</v>
      </c>
      <c r="E103" s="31" t="s">
        <v>24</v>
      </c>
      <c r="F103" s="11">
        <v>51</v>
      </c>
      <c r="G103" s="25">
        <v>33476</v>
      </c>
      <c r="H103" s="5">
        <v>0.40486111111111101</v>
      </c>
      <c r="I103" s="7">
        <v>0.42274305555555558</v>
      </c>
      <c r="J103" s="9">
        <v>1.7881944444444575E-2</v>
      </c>
      <c r="K103" s="6">
        <v>19.572815533980439</v>
      </c>
    </row>
    <row r="104" spans="1:11" x14ac:dyDescent="0.2">
      <c r="A104" s="14">
        <v>3</v>
      </c>
      <c r="B104" s="4" t="s">
        <v>162</v>
      </c>
      <c r="C104" s="4" t="s">
        <v>105</v>
      </c>
      <c r="D104" s="4" t="s">
        <v>40</v>
      </c>
      <c r="E104" s="31" t="s">
        <v>24</v>
      </c>
      <c r="F104" s="11">
        <v>60</v>
      </c>
      <c r="G104" s="25">
        <v>24866</v>
      </c>
      <c r="H104" s="5">
        <v>0.41111111111111098</v>
      </c>
      <c r="I104" s="7">
        <v>0.42903935185185182</v>
      </c>
      <c r="J104" s="9">
        <v>1.7928240740740842E-2</v>
      </c>
      <c r="K104" s="6">
        <v>19.522272433828167</v>
      </c>
    </row>
    <row r="105" spans="1:11" x14ac:dyDescent="0.2">
      <c r="A105" s="14">
        <v>4</v>
      </c>
      <c r="B105" s="11" t="s">
        <v>207</v>
      </c>
      <c r="C105" s="11" t="s">
        <v>208</v>
      </c>
      <c r="D105" s="11" t="s">
        <v>40</v>
      </c>
      <c r="E105" s="31" t="s">
        <v>24</v>
      </c>
      <c r="F105" s="11">
        <v>85</v>
      </c>
      <c r="G105" s="25">
        <v>31976</v>
      </c>
      <c r="H105" s="5">
        <v>0.41527777777777802</v>
      </c>
      <c r="I105" s="7">
        <v>0.43321759259259257</v>
      </c>
      <c r="J105" s="9">
        <v>1.7939814814814548E-2</v>
      </c>
      <c r="K105" s="6">
        <v>19.509677419355132</v>
      </c>
    </row>
    <row r="106" spans="1:11" x14ac:dyDescent="0.2">
      <c r="A106" s="14">
        <v>5</v>
      </c>
      <c r="B106" s="4" t="s">
        <v>74</v>
      </c>
      <c r="C106" s="4" t="s">
        <v>75</v>
      </c>
      <c r="D106" s="4" t="s">
        <v>43</v>
      </c>
      <c r="E106" s="31" t="s">
        <v>24</v>
      </c>
      <c r="F106" s="11">
        <v>17</v>
      </c>
      <c r="G106" s="25">
        <v>25077</v>
      </c>
      <c r="H106" s="5">
        <v>0.38750000000000001</v>
      </c>
      <c r="I106" s="7">
        <v>0.4055555555555555</v>
      </c>
      <c r="J106" s="9">
        <v>1.8055555555555491E-2</v>
      </c>
      <c r="K106" s="6">
        <v>19.384615384615454</v>
      </c>
    </row>
    <row r="107" spans="1:11" x14ac:dyDescent="0.2">
      <c r="A107" s="14">
        <v>6</v>
      </c>
      <c r="B107" s="11" t="s">
        <v>81</v>
      </c>
      <c r="C107" s="11" t="s">
        <v>82</v>
      </c>
      <c r="D107" s="11" t="s">
        <v>40</v>
      </c>
      <c r="E107" s="31" t="s">
        <v>24</v>
      </c>
      <c r="F107" s="11">
        <v>21</v>
      </c>
      <c r="G107" s="25">
        <v>31767</v>
      </c>
      <c r="H107" s="5">
        <v>0.35763888888888901</v>
      </c>
      <c r="I107" s="7">
        <v>0.37593750000000004</v>
      </c>
      <c r="J107" s="9">
        <v>1.8298611111111029E-2</v>
      </c>
      <c r="K107" s="6">
        <v>19.127134724857772</v>
      </c>
    </row>
    <row r="108" spans="1:11" x14ac:dyDescent="0.2">
      <c r="A108" s="14">
        <v>7</v>
      </c>
      <c r="B108" s="11" t="s">
        <v>54</v>
      </c>
      <c r="C108" s="11" t="s">
        <v>55</v>
      </c>
      <c r="D108" s="11" t="s">
        <v>40</v>
      </c>
      <c r="E108" s="31" t="s">
        <v>24</v>
      </c>
      <c r="F108" s="11">
        <v>7</v>
      </c>
      <c r="G108" s="25">
        <v>23968</v>
      </c>
      <c r="H108" s="5">
        <v>0.37777777777777799</v>
      </c>
      <c r="I108" s="7">
        <v>0.39623842592592595</v>
      </c>
      <c r="J108" s="9">
        <v>1.8460648148147962E-2</v>
      </c>
      <c r="K108" s="6">
        <v>18.959247648903013</v>
      </c>
    </row>
    <row r="109" spans="1:11" x14ac:dyDescent="0.2">
      <c r="A109" s="14">
        <v>8</v>
      </c>
      <c r="B109" s="11" t="s">
        <v>180</v>
      </c>
      <c r="C109" s="11" t="s">
        <v>45</v>
      </c>
      <c r="D109" s="11" t="s">
        <v>179</v>
      </c>
      <c r="E109" s="31" t="s">
        <v>24</v>
      </c>
      <c r="F109" s="11">
        <v>70</v>
      </c>
      <c r="G109" s="25">
        <v>26640</v>
      </c>
      <c r="H109" s="5">
        <v>0.422916666666666</v>
      </c>
      <c r="I109" s="7">
        <v>0.44194444444444447</v>
      </c>
      <c r="J109" s="9">
        <v>1.9027777777778476E-2</v>
      </c>
      <c r="K109" s="6">
        <v>18.394160583940931</v>
      </c>
    </row>
    <row r="110" spans="1:11" x14ac:dyDescent="0.2">
      <c r="A110" s="14">
        <v>9</v>
      </c>
      <c r="B110" s="11" t="s">
        <v>171</v>
      </c>
      <c r="C110" s="11" t="s">
        <v>172</v>
      </c>
      <c r="D110" s="11" t="s">
        <v>46</v>
      </c>
      <c r="E110" s="31" t="s">
        <v>24</v>
      </c>
      <c r="F110" s="11">
        <v>65</v>
      </c>
      <c r="G110" s="25">
        <v>28331</v>
      </c>
      <c r="H110" s="5">
        <v>0.421527777777778</v>
      </c>
      <c r="I110" s="7">
        <v>0.44079861111111113</v>
      </c>
      <c r="J110" s="9">
        <v>1.9270833333333126E-2</v>
      </c>
      <c r="K110" s="6">
        <v>18.162162162162357</v>
      </c>
    </row>
    <row r="111" spans="1:11" x14ac:dyDescent="0.2">
      <c r="A111" s="14">
        <v>10</v>
      </c>
      <c r="B111" s="11" t="s">
        <v>209</v>
      </c>
      <c r="C111" s="11" t="s">
        <v>210</v>
      </c>
      <c r="D111" s="11" t="s">
        <v>46</v>
      </c>
      <c r="E111" s="31" t="s">
        <v>24</v>
      </c>
      <c r="F111" s="11">
        <v>86</v>
      </c>
      <c r="G111" s="25">
        <v>31812</v>
      </c>
      <c r="H111" s="5">
        <v>0.41180555555555498</v>
      </c>
      <c r="I111" s="7">
        <v>0.43122685185185183</v>
      </c>
      <c r="J111" s="9">
        <v>1.9421296296296853E-2</v>
      </c>
      <c r="K111" s="6">
        <v>18.021454112037624</v>
      </c>
    </row>
    <row r="112" spans="1:11" x14ac:dyDescent="0.2">
      <c r="A112" s="35"/>
      <c r="B112" s="36"/>
      <c r="C112" s="36"/>
      <c r="D112" s="36"/>
      <c r="E112" s="37"/>
      <c r="F112" s="36"/>
      <c r="G112" s="38"/>
      <c r="H112" s="39"/>
      <c r="I112" s="40"/>
      <c r="J112" s="41"/>
      <c r="K112" s="42"/>
    </row>
    <row r="113" spans="1:11" ht="23.25" x14ac:dyDescent="0.2">
      <c r="A113" s="62" t="s">
        <v>27</v>
      </c>
      <c r="B113" s="62"/>
      <c r="C113" s="62"/>
      <c r="D113" s="62"/>
      <c r="E113" s="62"/>
      <c r="F113" s="62"/>
      <c r="G113" s="62"/>
      <c r="H113" s="62"/>
      <c r="I113" s="63"/>
      <c r="J113" s="63"/>
      <c r="K113" s="63"/>
    </row>
    <row r="114" spans="1:11" ht="20.25" x14ac:dyDescent="0.2">
      <c r="A114" s="60" t="s">
        <v>15</v>
      </c>
      <c r="B114" s="60"/>
      <c r="C114" s="60"/>
      <c r="D114" s="60"/>
      <c r="E114" s="60"/>
      <c r="F114" s="60"/>
      <c r="G114" s="60"/>
      <c r="H114" s="60"/>
      <c r="I114" s="61"/>
      <c r="J114" s="61"/>
      <c r="K114" s="61"/>
    </row>
    <row r="115" spans="1:11" s="21" customFormat="1" ht="38.25" x14ac:dyDescent="0.2">
      <c r="A115" s="17" t="s">
        <v>0</v>
      </c>
      <c r="B115" s="17" t="s">
        <v>9</v>
      </c>
      <c r="C115" s="27" t="s">
        <v>10</v>
      </c>
      <c r="D115" s="18" t="s">
        <v>5</v>
      </c>
      <c r="E115" s="30" t="s">
        <v>6</v>
      </c>
      <c r="F115" s="17" t="s">
        <v>8</v>
      </c>
      <c r="G115" s="24" t="s">
        <v>7</v>
      </c>
      <c r="H115" s="19" t="s">
        <v>1</v>
      </c>
      <c r="I115" s="19" t="s">
        <v>2</v>
      </c>
      <c r="J115" s="19" t="s">
        <v>4</v>
      </c>
      <c r="K115" s="20" t="s">
        <v>3</v>
      </c>
    </row>
    <row r="116" spans="1:11" x14ac:dyDescent="0.2">
      <c r="A116" s="14">
        <v>1</v>
      </c>
      <c r="B116" s="11" t="s">
        <v>122</v>
      </c>
      <c r="C116" s="11" t="s">
        <v>123</v>
      </c>
      <c r="D116" s="11" t="s">
        <v>43</v>
      </c>
      <c r="E116" s="31" t="s">
        <v>23</v>
      </c>
      <c r="F116" s="11">
        <v>39</v>
      </c>
      <c r="G116" s="25">
        <v>29540</v>
      </c>
      <c r="H116" s="5">
        <v>0.375694444444444</v>
      </c>
      <c r="I116" s="7">
        <v>0.39394675925925932</v>
      </c>
      <c r="J116" s="9">
        <v>1.8252314814815318E-2</v>
      </c>
      <c r="K116" s="6">
        <v>19.175649968293701</v>
      </c>
    </row>
    <row r="117" spans="1:11" x14ac:dyDescent="0.2">
      <c r="A117" s="14">
        <v>2</v>
      </c>
      <c r="B117" s="4" t="s">
        <v>77</v>
      </c>
      <c r="C117" s="4" t="s">
        <v>78</v>
      </c>
      <c r="D117" s="4" t="s">
        <v>38</v>
      </c>
      <c r="E117" s="31" t="s">
        <v>23</v>
      </c>
      <c r="F117" s="11">
        <v>19</v>
      </c>
      <c r="G117" s="25">
        <v>19520</v>
      </c>
      <c r="H117" s="5">
        <v>0.390277777777778</v>
      </c>
      <c r="I117" s="7">
        <v>0.40887731481481482</v>
      </c>
      <c r="J117" s="9">
        <v>1.8599537037036817E-2</v>
      </c>
      <c r="K117" s="6">
        <v>18.817672682016401</v>
      </c>
    </row>
    <row r="118" spans="1:11" x14ac:dyDescent="0.2">
      <c r="A118" s="14">
        <v>3</v>
      </c>
      <c r="B118" s="11" t="s">
        <v>110</v>
      </c>
      <c r="C118" s="11" t="s">
        <v>111</v>
      </c>
      <c r="D118" s="11" t="s">
        <v>95</v>
      </c>
      <c r="E118" s="31" t="s">
        <v>23</v>
      </c>
      <c r="F118" s="11">
        <v>33</v>
      </c>
      <c r="G118" s="25">
        <v>23312</v>
      </c>
      <c r="H118" s="5">
        <v>0.39791666666666597</v>
      </c>
      <c r="I118" s="7">
        <v>0.41671296296296295</v>
      </c>
      <c r="J118" s="9">
        <v>1.8796296296296977E-2</v>
      </c>
      <c r="K118" s="6">
        <v>18.620689655171741</v>
      </c>
    </row>
    <row r="119" spans="1:11" x14ac:dyDescent="0.2">
      <c r="A119" s="14">
        <v>4</v>
      </c>
      <c r="B119" s="11" t="s">
        <v>206</v>
      </c>
      <c r="C119" s="11" t="s">
        <v>167</v>
      </c>
      <c r="D119" s="11" t="s">
        <v>40</v>
      </c>
      <c r="E119" s="31" t="s">
        <v>23</v>
      </c>
      <c r="F119" s="11">
        <v>84</v>
      </c>
      <c r="G119" s="25">
        <v>29257</v>
      </c>
      <c r="H119" s="5">
        <v>0.43194444444444902</v>
      </c>
      <c r="I119" s="7">
        <v>0.45096064814814812</v>
      </c>
      <c r="J119" s="9">
        <v>1.9016203703699108E-2</v>
      </c>
      <c r="K119" s="6">
        <v>18.405356055999579</v>
      </c>
    </row>
    <row r="120" spans="1:11" x14ac:dyDescent="0.2">
      <c r="A120" s="14">
        <v>5</v>
      </c>
      <c r="B120" s="4" t="s">
        <v>69</v>
      </c>
      <c r="C120" s="4" t="s">
        <v>70</v>
      </c>
      <c r="D120" s="4" t="s">
        <v>65</v>
      </c>
      <c r="E120" s="31" t="s">
        <v>23</v>
      </c>
      <c r="F120" s="11">
        <v>14</v>
      </c>
      <c r="G120" s="25">
        <v>24949</v>
      </c>
      <c r="H120" s="5">
        <v>0.389583333333333</v>
      </c>
      <c r="I120" s="7">
        <v>0.40864583333333332</v>
      </c>
      <c r="J120" s="9">
        <v>1.9062500000000315E-2</v>
      </c>
      <c r="K120" s="6">
        <v>18.360655737704615</v>
      </c>
    </row>
    <row r="121" spans="1:11" x14ac:dyDescent="0.2">
      <c r="A121" s="14">
        <v>6</v>
      </c>
      <c r="B121" s="11" t="s">
        <v>146</v>
      </c>
      <c r="C121" s="11" t="s">
        <v>148</v>
      </c>
      <c r="D121" s="11" t="s">
        <v>65</v>
      </c>
      <c r="E121" s="31" t="s">
        <v>23</v>
      </c>
      <c r="F121" s="11">
        <v>53</v>
      </c>
      <c r="G121" s="25">
        <v>25103</v>
      </c>
      <c r="H121" s="5">
        <v>0.41736111111111102</v>
      </c>
      <c r="I121" s="7">
        <v>0.43678240740740737</v>
      </c>
      <c r="J121" s="9">
        <v>1.9421296296296353E-2</v>
      </c>
      <c r="K121" s="6">
        <v>18.021454112038089</v>
      </c>
    </row>
    <row r="122" spans="1:11" x14ac:dyDescent="0.2">
      <c r="A122" s="14">
        <v>7</v>
      </c>
      <c r="B122" s="4" t="s">
        <v>228</v>
      </c>
      <c r="C122" s="4" t="s">
        <v>80</v>
      </c>
      <c r="D122" s="4" t="s">
        <v>195</v>
      </c>
      <c r="E122" s="31" t="s">
        <v>23</v>
      </c>
      <c r="F122" s="11">
        <v>95</v>
      </c>
      <c r="G122" s="25">
        <v>20585</v>
      </c>
      <c r="H122" s="5">
        <v>0.44513888888890601</v>
      </c>
      <c r="I122" s="7">
        <v>0.4647222222222222</v>
      </c>
      <c r="J122" s="9">
        <v>1.9583333333316189E-2</v>
      </c>
      <c r="K122" s="6">
        <v>17.872340425547563</v>
      </c>
    </row>
    <row r="123" spans="1:11" x14ac:dyDescent="0.2">
      <c r="A123" s="14">
        <v>8</v>
      </c>
      <c r="B123" s="11" t="s">
        <v>189</v>
      </c>
      <c r="C123" s="11" t="s">
        <v>190</v>
      </c>
      <c r="D123" s="11" t="s">
        <v>40</v>
      </c>
      <c r="E123" s="31" t="s">
        <v>23</v>
      </c>
      <c r="F123" s="11">
        <v>76</v>
      </c>
      <c r="G123" s="25">
        <v>23712</v>
      </c>
      <c r="H123" s="5">
        <v>0.40138888888888902</v>
      </c>
      <c r="I123" s="7">
        <v>0.42103009259259255</v>
      </c>
      <c r="J123" s="9">
        <v>1.9641203703703536E-2</v>
      </c>
      <c r="K123" s="6">
        <v>17.819681791396736</v>
      </c>
    </row>
    <row r="124" spans="1:11" x14ac:dyDescent="0.2">
      <c r="A124" s="14">
        <v>9</v>
      </c>
      <c r="B124" s="11" t="s">
        <v>183</v>
      </c>
      <c r="C124" s="11" t="s">
        <v>184</v>
      </c>
      <c r="D124" s="11" t="s">
        <v>179</v>
      </c>
      <c r="E124" s="31" t="s">
        <v>23</v>
      </c>
      <c r="F124" s="11">
        <v>72</v>
      </c>
      <c r="G124" s="25">
        <v>29712</v>
      </c>
      <c r="H124" s="5">
        <v>0.42430555555555499</v>
      </c>
      <c r="I124" s="7">
        <v>0.44399305555555557</v>
      </c>
      <c r="J124" s="9">
        <v>1.968750000000058E-2</v>
      </c>
      <c r="K124" s="6">
        <v>17.777777777777256</v>
      </c>
    </row>
    <row r="125" spans="1:11" x14ac:dyDescent="0.2">
      <c r="A125" s="14">
        <v>10</v>
      </c>
      <c r="B125" s="11" t="s">
        <v>36</v>
      </c>
      <c r="C125" s="11" t="s">
        <v>37</v>
      </c>
      <c r="D125" s="11" t="s">
        <v>38</v>
      </c>
      <c r="E125" s="31" t="s">
        <v>23</v>
      </c>
      <c r="F125" s="11">
        <v>2</v>
      </c>
      <c r="G125" s="25">
        <v>19302</v>
      </c>
      <c r="H125" s="5">
        <v>0.35416666666666669</v>
      </c>
      <c r="I125" s="7">
        <v>0.3739467592592593</v>
      </c>
      <c r="J125" s="9">
        <v>1.9780092592592613E-2</v>
      </c>
      <c r="K125" s="6">
        <v>17.694558221181961</v>
      </c>
    </row>
    <row r="126" spans="1:11" ht="12" customHeight="1" x14ac:dyDescent="0.2">
      <c r="A126" s="14">
        <v>11</v>
      </c>
      <c r="B126" s="4" t="s">
        <v>245</v>
      </c>
      <c r="C126" s="4" t="s">
        <v>246</v>
      </c>
      <c r="D126" s="4" t="s">
        <v>43</v>
      </c>
      <c r="E126" s="31" t="s">
        <v>23</v>
      </c>
      <c r="F126" s="11">
        <v>104</v>
      </c>
      <c r="G126" s="25">
        <v>28920</v>
      </c>
      <c r="H126" s="5">
        <v>0.45763888888891802</v>
      </c>
      <c r="I126" s="7">
        <v>0.4775578703703704</v>
      </c>
      <c r="J126" s="9">
        <v>1.991898148145238E-2</v>
      </c>
      <c r="K126" s="6">
        <v>17.571179546800803</v>
      </c>
    </row>
    <row r="127" spans="1:11" ht="12" customHeight="1" x14ac:dyDescent="0.2">
      <c r="A127" s="14">
        <v>12</v>
      </c>
      <c r="B127" s="11" t="s">
        <v>119</v>
      </c>
      <c r="C127" s="11" t="s">
        <v>73</v>
      </c>
      <c r="D127" s="11" t="s">
        <v>118</v>
      </c>
      <c r="E127" s="31" t="s">
        <v>23</v>
      </c>
      <c r="F127" s="11">
        <v>37</v>
      </c>
      <c r="G127" s="25">
        <v>27302</v>
      </c>
      <c r="H127" s="5">
        <v>0.40416666666666701</v>
      </c>
      <c r="I127" s="7">
        <v>0.42420138888888892</v>
      </c>
      <c r="J127" s="9">
        <v>2.0034722222221912E-2</v>
      </c>
      <c r="K127" s="6">
        <v>17.469670710572196</v>
      </c>
    </row>
    <row r="128" spans="1:11" ht="12" customHeight="1" x14ac:dyDescent="0.2">
      <c r="A128" s="14">
        <v>13</v>
      </c>
      <c r="B128" s="4" t="s">
        <v>132</v>
      </c>
      <c r="C128" s="4" t="s">
        <v>133</v>
      </c>
      <c r="D128" s="8" t="s">
        <v>43</v>
      </c>
      <c r="E128" s="31" t="s">
        <v>23</v>
      </c>
      <c r="F128" s="11">
        <v>45</v>
      </c>
      <c r="G128" s="25">
        <v>24533</v>
      </c>
      <c r="H128" s="5">
        <v>0.37986111111111098</v>
      </c>
      <c r="I128" s="7">
        <v>0.3999537037037037</v>
      </c>
      <c r="J128" s="9">
        <v>2.0092592592592717E-2</v>
      </c>
      <c r="K128" s="6">
        <v>17.41935483870957</v>
      </c>
    </row>
    <row r="129" spans="1:11" ht="12" customHeight="1" x14ac:dyDescent="0.2">
      <c r="A129" s="14">
        <v>14</v>
      </c>
      <c r="B129" s="11" t="s">
        <v>66</v>
      </c>
      <c r="C129" s="11" t="s">
        <v>41</v>
      </c>
      <c r="D129" s="11" t="s">
        <v>65</v>
      </c>
      <c r="E129" s="31" t="s">
        <v>23</v>
      </c>
      <c r="F129" s="11">
        <v>12</v>
      </c>
      <c r="G129" s="25">
        <v>33588</v>
      </c>
      <c r="H129" s="5">
        <v>0.38680555555555601</v>
      </c>
      <c r="I129" s="7">
        <v>0.40706018518518516</v>
      </c>
      <c r="J129" s="9">
        <v>2.0254629629629151E-2</v>
      </c>
      <c r="K129" s="6">
        <v>17.28000000000041</v>
      </c>
    </row>
    <row r="130" spans="1:11" ht="12" customHeight="1" x14ac:dyDescent="0.2">
      <c r="A130" s="14">
        <v>15</v>
      </c>
      <c r="B130" s="11" t="s">
        <v>127</v>
      </c>
      <c r="C130" s="11" t="s">
        <v>97</v>
      </c>
      <c r="D130" s="11" t="s">
        <v>43</v>
      </c>
      <c r="E130" s="31" t="s">
        <v>23</v>
      </c>
      <c r="F130" s="11">
        <v>42</v>
      </c>
      <c r="G130" s="25">
        <v>24755</v>
      </c>
      <c r="H130" s="5">
        <v>0.37291666666666701</v>
      </c>
      <c r="I130" s="7">
        <v>0.39318287037037036</v>
      </c>
      <c r="J130" s="9">
        <v>2.0266203703703356E-2</v>
      </c>
      <c r="K130" s="6">
        <v>17.270131353512575</v>
      </c>
    </row>
    <row r="131" spans="1:11" ht="12" customHeight="1" x14ac:dyDescent="0.2">
      <c r="A131" s="14">
        <v>16</v>
      </c>
      <c r="B131" s="4" t="s">
        <v>52</v>
      </c>
      <c r="C131" s="4" t="s">
        <v>53</v>
      </c>
      <c r="D131" s="4" t="s">
        <v>40</v>
      </c>
      <c r="E131" s="31" t="s">
        <v>23</v>
      </c>
      <c r="F131" s="11">
        <v>6</v>
      </c>
      <c r="G131" s="25">
        <v>18010</v>
      </c>
      <c r="H131" s="5">
        <v>0.39583333333333298</v>
      </c>
      <c r="I131" s="7">
        <v>0.41658564814814819</v>
      </c>
      <c r="J131" s="9">
        <v>2.0752314814815209E-2</v>
      </c>
      <c r="K131" s="6">
        <v>16.865588399330409</v>
      </c>
    </row>
    <row r="132" spans="1:11" ht="12" customHeight="1" x14ac:dyDescent="0.2">
      <c r="A132" s="14">
        <v>17</v>
      </c>
      <c r="B132" s="11" t="s">
        <v>114</v>
      </c>
      <c r="C132" s="11" t="s">
        <v>115</v>
      </c>
      <c r="D132" s="11" t="s">
        <v>95</v>
      </c>
      <c r="E132" s="31" t="s">
        <v>23</v>
      </c>
      <c r="F132" s="11">
        <v>35</v>
      </c>
      <c r="G132" s="25">
        <v>24605</v>
      </c>
      <c r="H132" s="5">
        <v>0.40069444444444402</v>
      </c>
      <c r="I132" s="7">
        <v>0.42148148148148151</v>
      </c>
      <c r="J132" s="9">
        <v>2.0787037037037492E-2</v>
      </c>
      <c r="K132" s="6">
        <v>16.837416481068676</v>
      </c>
    </row>
    <row r="133" spans="1:11" ht="12" customHeight="1" x14ac:dyDescent="0.2">
      <c r="A133" s="14">
        <v>18</v>
      </c>
      <c r="B133" s="11" t="s">
        <v>99</v>
      </c>
      <c r="C133" s="11" t="s">
        <v>100</v>
      </c>
      <c r="D133" s="11" t="s">
        <v>40</v>
      </c>
      <c r="E133" s="31" t="s">
        <v>23</v>
      </c>
      <c r="F133" s="11">
        <v>28</v>
      </c>
      <c r="G133" s="25">
        <v>23630</v>
      </c>
      <c r="H133" s="5">
        <v>0.39444444444444399</v>
      </c>
      <c r="I133" s="7">
        <v>0.41539351851851852</v>
      </c>
      <c r="J133" s="9">
        <v>2.0949074074074536E-2</v>
      </c>
      <c r="K133" s="6">
        <v>16.707182320441621</v>
      </c>
    </row>
    <row r="134" spans="1:11" x14ac:dyDescent="0.2">
      <c r="A134" s="35"/>
      <c r="B134" s="45"/>
      <c r="C134" s="45"/>
      <c r="D134" s="45"/>
      <c r="E134" s="37"/>
      <c r="F134" s="45"/>
      <c r="G134" s="46"/>
      <c r="H134" s="39"/>
      <c r="I134" s="47"/>
      <c r="J134" s="48"/>
      <c r="K134" s="49"/>
    </row>
    <row r="135" spans="1:11" ht="23.25" x14ac:dyDescent="0.2">
      <c r="A135" s="62" t="s">
        <v>27</v>
      </c>
      <c r="B135" s="62"/>
      <c r="C135" s="62"/>
      <c r="D135" s="62"/>
      <c r="E135" s="62"/>
      <c r="F135" s="62"/>
      <c r="G135" s="62"/>
      <c r="H135" s="62"/>
      <c r="I135" s="63"/>
      <c r="J135" s="63"/>
      <c r="K135" s="63"/>
    </row>
    <row r="136" spans="1:11" ht="20.25" x14ac:dyDescent="0.2">
      <c r="A136" s="60" t="s">
        <v>16</v>
      </c>
      <c r="B136" s="60"/>
      <c r="C136" s="60"/>
      <c r="D136" s="60"/>
      <c r="E136" s="60"/>
      <c r="F136" s="60"/>
      <c r="G136" s="60"/>
      <c r="H136" s="60"/>
      <c r="I136" s="61"/>
      <c r="J136" s="61"/>
      <c r="K136" s="61"/>
    </row>
    <row r="137" spans="1:11" x14ac:dyDescent="0.2">
      <c r="A137" s="35"/>
      <c r="B137" s="36"/>
      <c r="C137" s="36"/>
      <c r="D137" s="36"/>
      <c r="E137" s="37"/>
      <c r="F137" s="36"/>
      <c r="G137" s="38"/>
      <c r="H137" s="39"/>
      <c r="I137" s="40"/>
      <c r="J137" s="41"/>
      <c r="K137" s="42"/>
    </row>
    <row r="138" spans="1:11" s="21" customFormat="1" ht="38.25" x14ac:dyDescent="0.2">
      <c r="A138" s="17" t="s">
        <v>0</v>
      </c>
      <c r="B138" s="17" t="s">
        <v>9</v>
      </c>
      <c r="C138" s="27" t="s">
        <v>10</v>
      </c>
      <c r="D138" s="18" t="s">
        <v>5</v>
      </c>
      <c r="E138" s="30" t="s">
        <v>6</v>
      </c>
      <c r="F138" s="17" t="s">
        <v>8</v>
      </c>
      <c r="G138" s="24" t="s">
        <v>7</v>
      </c>
      <c r="H138" s="19" t="s">
        <v>1</v>
      </c>
      <c r="I138" s="19" t="s">
        <v>2</v>
      </c>
      <c r="J138" s="19" t="s">
        <v>4</v>
      </c>
      <c r="K138" s="20" t="s">
        <v>3</v>
      </c>
    </row>
    <row r="139" spans="1:11" x14ac:dyDescent="0.2">
      <c r="A139" s="14">
        <v>1</v>
      </c>
      <c r="B139" s="4" t="s">
        <v>61</v>
      </c>
      <c r="C139" s="4" t="s">
        <v>39</v>
      </c>
      <c r="D139" s="4" t="s">
        <v>62</v>
      </c>
      <c r="E139" s="31" t="s">
        <v>22</v>
      </c>
      <c r="F139" s="11">
        <v>10</v>
      </c>
      <c r="G139" s="25">
        <v>25950</v>
      </c>
      <c r="H139" s="5">
        <v>0.38888888888888901</v>
      </c>
      <c r="I139" s="7">
        <v>0.40887731481481482</v>
      </c>
      <c r="J139" s="9">
        <v>1.9988425925925812E-2</v>
      </c>
      <c r="K139" s="6">
        <v>17.510133178923088</v>
      </c>
    </row>
    <row r="140" spans="1:11" x14ac:dyDescent="0.2">
      <c r="A140" s="14">
        <v>2</v>
      </c>
      <c r="B140" s="11" t="s">
        <v>116</v>
      </c>
      <c r="C140" s="11" t="s">
        <v>117</v>
      </c>
      <c r="D140" s="11" t="s">
        <v>118</v>
      </c>
      <c r="E140" s="31" t="s">
        <v>22</v>
      </c>
      <c r="F140" s="11">
        <v>36</v>
      </c>
      <c r="G140" s="25">
        <v>26238</v>
      </c>
      <c r="H140" s="5">
        <v>0.40277777777777801</v>
      </c>
      <c r="I140" s="7">
        <v>0.42344907407407412</v>
      </c>
      <c r="J140" s="9">
        <v>2.0671296296296104E-2</v>
      </c>
      <c r="K140" s="6">
        <v>16.931690929451445</v>
      </c>
    </row>
    <row r="141" spans="1:11" x14ac:dyDescent="0.2">
      <c r="A141" s="14">
        <v>3</v>
      </c>
      <c r="B141" s="11" t="s">
        <v>37</v>
      </c>
      <c r="C141" s="11" t="s">
        <v>39</v>
      </c>
      <c r="D141" s="11" t="s">
        <v>40</v>
      </c>
      <c r="E141" s="31" t="s">
        <v>22</v>
      </c>
      <c r="F141" s="11">
        <v>3</v>
      </c>
      <c r="G141" s="25">
        <v>22918</v>
      </c>
      <c r="H141" s="5">
        <v>0.35555555555555557</v>
      </c>
      <c r="I141" s="15">
        <v>0.37633101851851852</v>
      </c>
      <c r="J141" s="9">
        <v>2.0775462962962954E-2</v>
      </c>
      <c r="K141" s="6">
        <v>16.846796657381624</v>
      </c>
    </row>
    <row r="142" spans="1:11" x14ac:dyDescent="0.2">
      <c r="A142" s="14">
        <v>4</v>
      </c>
      <c r="B142" s="11" t="s">
        <v>143</v>
      </c>
      <c r="C142" s="11" t="s">
        <v>80</v>
      </c>
      <c r="D142" s="11" t="s">
        <v>144</v>
      </c>
      <c r="E142" s="31" t="s">
        <v>22</v>
      </c>
      <c r="F142" s="11">
        <v>50</v>
      </c>
      <c r="G142" s="25">
        <v>23468</v>
      </c>
      <c r="H142" s="5">
        <v>0.41875000000000001</v>
      </c>
      <c r="I142" s="7">
        <v>0.43956018518518519</v>
      </c>
      <c r="J142" s="9">
        <v>2.0810185185185182E-2</v>
      </c>
      <c r="K142" s="6">
        <v>16.818687430478313</v>
      </c>
    </row>
    <row r="143" spans="1:11" x14ac:dyDescent="0.2">
      <c r="A143" s="14">
        <v>5</v>
      </c>
      <c r="B143" s="4" t="s">
        <v>185</v>
      </c>
      <c r="C143" s="4" t="s">
        <v>150</v>
      </c>
      <c r="D143" s="4" t="s">
        <v>179</v>
      </c>
      <c r="E143" s="31" t="s">
        <v>22</v>
      </c>
      <c r="F143" s="11">
        <v>73</v>
      </c>
      <c r="G143" s="25">
        <v>26342</v>
      </c>
      <c r="H143" s="5">
        <v>0.42777777777777781</v>
      </c>
      <c r="I143" s="7">
        <v>0.44862268518518517</v>
      </c>
      <c r="J143" s="9">
        <v>2.0844907407407354E-2</v>
      </c>
      <c r="K143" s="6">
        <v>16.790671848972838</v>
      </c>
    </row>
    <row r="144" spans="1:11" x14ac:dyDescent="0.2">
      <c r="A144" s="14">
        <v>6</v>
      </c>
      <c r="B144" s="11" t="s">
        <v>239</v>
      </c>
      <c r="C144" s="11" t="s">
        <v>80</v>
      </c>
      <c r="D144" s="11" t="s">
        <v>240</v>
      </c>
      <c r="E144" s="31" t="s">
        <v>22</v>
      </c>
      <c r="F144" s="11">
        <v>101</v>
      </c>
      <c r="G144" s="25">
        <v>18120</v>
      </c>
      <c r="H144" s="5">
        <v>0.45833333333336301</v>
      </c>
      <c r="I144" s="7">
        <v>0.47928240740740741</v>
      </c>
      <c r="J144" s="9">
        <v>2.0949074074044394E-2</v>
      </c>
      <c r="K144" s="6">
        <v>16.707182320465659</v>
      </c>
    </row>
    <row r="145" spans="1:11" x14ac:dyDescent="0.2">
      <c r="A145" s="14">
        <v>7</v>
      </c>
      <c r="B145" s="11" t="s">
        <v>211</v>
      </c>
      <c r="C145" s="11" t="s">
        <v>212</v>
      </c>
      <c r="D145" s="11" t="s">
        <v>46</v>
      </c>
      <c r="E145" s="31" t="s">
        <v>22</v>
      </c>
      <c r="F145" s="11">
        <v>87</v>
      </c>
      <c r="G145" s="25">
        <v>22491</v>
      </c>
      <c r="H145" s="5">
        <v>0.40347222222222201</v>
      </c>
      <c r="I145" s="7">
        <v>0.42465277777777777</v>
      </c>
      <c r="J145" s="9">
        <v>2.1180555555555758E-2</v>
      </c>
      <c r="K145" s="6">
        <v>16.52459016393427</v>
      </c>
    </row>
    <row r="146" spans="1:11" x14ac:dyDescent="0.2">
      <c r="A146" s="14">
        <v>8</v>
      </c>
      <c r="B146" s="11" t="s">
        <v>112</v>
      </c>
      <c r="C146" s="11" t="s">
        <v>113</v>
      </c>
      <c r="D146" s="11" t="s">
        <v>95</v>
      </c>
      <c r="E146" s="31" t="s">
        <v>22</v>
      </c>
      <c r="F146" s="11">
        <v>34</v>
      </c>
      <c r="G146" s="25">
        <v>19711</v>
      </c>
      <c r="H146" s="5">
        <v>0.39930555555555503</v>
      </c>
      <c r="I146" s="7">
        <v>0.42054398148148148</v>
      </c>
      <c r="J146" s="9">
        <v>2.1238425925926452E-2</v>
      </c>
      <c r="K146" s="6">
        <v>16.479564032697141</v>
      </c>
    </row>
    <row r="147" spans="1:11" x14ac:dyDescent="0.2">
      <c r="A147" s="14">
        <v>9</v>
      </c>
      <c r="B147" s="11" t="s">
        <v>67</v>
      </c>
      <c r="C147" s="11" t="s">
        <v>68</v>
      </c>
      <c r="D147" s="11" t="s">
        <v>65</v>
      </c>
      <c r="E147" s="31" t="s">
        <v>22</v>
      </c>
      <c r="F147" s="11">
        <v>13</v>
      </c>
      <c r="G147" s="25">
        <v>21516</v>
      </c>
      <c r="H147" s="5">
        <v>0.38819444444444401</v>
      </c>
      <c r="I147" s="7">
        <v>0.40946759259259258</v>
      </c>
      <c r="J147" s="9">
        <v>2.1273148148148568E-2</v>
      </c>
      <c r="K147" s="6">
        <v>16.452665941240156</v>
      </c>
    </row>
    <row r="148" spans="1:11" x14ac:dyDescent="0.2">
      <c r="A148" s="14">
        <v>10</v>
      </c>
      <c r="B148" s="11" t="s">
        <v>152</v>
      </c>
      <c r="C148" s="11" t="s">
        <v>37</v>
      </c>
      <c r="D148" s="11" t="s">
        <v>62</v>
      </c>
      <c r="E148" s="31" t="s">
        <v>22</v>
      </c>
      <c r="F148" s="11">
        <v>55</v>
      </c>
      <c r="G148" s="25">
        <v>19172</v>
      </c>
      <c r="H148" s="5">
        <v>0.41944444444444401</v>
      </c>
      <c r="I148" s="7">
        <v>0.44072916666666667</v>
      </c>
      <c r="J148" s="9">
        <v>2.1284722222222663E-2</v>
      </c>
      <c r="K148" s="6">
        <v>16.443719412723969</v>
      </c>
    </row>
    <row r="149" spans="1:11" x14ac:dyDescent="0.2">
      <c r="A149" s="14">
        <v>11</v>
      </c>
      <c r="B149" s="11" t="s">
        <v>83</v>
      </c>
      <c r="C149" s="11" t="s">
        <v>84</v>
      </c>
      <c r="D149" s="11" t="s">
        <v>85</v>
      </c>
      <c r="E149" s="31" t="s">
        <v>22</v>
      </c>
      <c r="F149" s="11">
        <v>22</v>
      </c>
      <c r="G149" s="25">
        <v>23202</v>
      </c>
      <c r="H149" s="5">
        <v>0.406944444444444</v>
      </c>
      <c r="I149" s="7">
        <v>0.42854166666666665</v>
      </c>
      <c r="J149" s="9">
        <v>2.1597222222222656E-2</v>
      </c>
      <c r="K149" s="6">
        <v>16.205787781350157</v>
      </c>
    </row>
    <row r="150" spans="1:11" x14ac:dyDescent="0.2">
      <c r="A150" s="14">
        <v>12</v>
      </c>
      <c r="B150" s="11" t="s">
        <v>79</v>
      </c>
      <c r="C150" s="11" t="s">
        <v>80</v>
      </c>
      <c r="D150" s="11" t="s">
        <v>65</v>
      </c>
      <c r="E150" s="31" t="s">
        <v>22</v>
      </c>
      <c r="F150" s="11">
        <v>20</v>
      </c>
      <c r="G150" s="25">
        <v>17425</v>
      </c>
      <c r="H150" s="5">
        <v>0.40972222222222199</v>
      </c>
      <c r="I150" s="7">
        <v>0.43138888888888888</v>
      </c>
      <c r="J150" s="9">
        <v>2.1666666666666889E-2</v>
      </c>
      <c r="K150" s="6">
        <v>16.15384615384599</v>
      </c>
    </row>
    <row r="151" spans="1:11" x14ac:dyDescent="0.2">
      <c r="A151" s="14">
        <v>13</v>
      </c>
      <c r="B151" s="11" t="s">
        <v>193</v>
      </c>
      <c r="C151" s="11" t="s">
        <v>194</v>
      </c>
      <c r="D151" s="11" t="s">
        <v>195</v>
      </c>
      <c r="E151" s="31" t="s">
        <v>22</v>
      </c>
      <c r="F151" s="11">
        <v>78</v>
      </c>
      <c r="G151" s="25">
        <v>19392</v>
      </c>
      <c r="H151" s="5">
        <v>0.45694444444447302</v>
      </c>
      <c r="I151" s="7">
        <v>0.47917824074074072</v>
      </c>
      <c r="J151" s="9">
        <v>2.2233796296267705E-2</v>
      </c>
      <c r="K151" s="6">
        <v>15.741801145257099</v>
      </c>
    </row>
    <row r="152" spans="1:11" x14ac:dyDescent="0.2">
      <c r="A152" s="14">
        <v>14</v>
      </c>
      <c r="B152" s="11" t="s">
        <v>63</v>
      </c>
      <c r="C152" s="11" t="s">
        <v>64</v>
      </c>
      <c r="D152" s="11" t="s">
        <v>65</v>
      </c>
      <c r="E152" s="31" t="s">
        <v>22</v>
      </c>
      <c r="F152" s="11">
        <v>11</v>
      </c>
      <c r="G152" s="25">
        <v>19525</v>
      </c>
      <c r="H152" s="5">
        <v>0.38541666666666702</v>
      </c>
      <c r="I152" s="7">
        <v>0.40802083333333333</v>
      </c>
      <c r="J152" s="9">
        <v>2.2604166666666314E-2</v>
      </c>
      <c r="K152" s="6">
        <v>15.483870967742178</v>
      </c>
    </row>
    <row r="153" spans="1:11" x14ac:dyDescent="0.2">
      <c r="A153" s="14">
        <v>15</v>
      </c>
      <c r="B153" s="4" t="s">
        <v>186</v>
      </c>
      <c r="C153" s="4" t="s">
        <v>115</v>
      </c>
      <c r="D153" s="4" t="s">
        <v>179</v>
      </c>
      <c r="E153" s="31" t="s">
        <v>22</v>
      </c>
      <c r="F153" s="11">
        <v>74</v>
      </c>
      <c r="G153" s="25">
        <v>25918</v>
      </c>
      <c r="H153" s="5">
        <v>0.42916666666666797</v>
      </c>
      <c r="I153" s="7">
        <v>0.45226851851851851</v>
      </c>
      <c r="J153" s="9">
        <v>2.3101851851850541E-2</v>
      </c>
      <c r="K153" s="6">
        <v>15.150300601203265</v>
      </c>
    </row>
    <row r="154" spans="1:11" x14ac:dyDescent="0.2">
      <c r="A154" s="14">
        <v>16</v>
      </c>
      <c r="B154" s="11" t="s">
        <v>128</v>
      </c>
      <c r="C154" s="11" t="s">
        <v>129</v>
      </c>
      <c r="D154" s="11" t="s">
        <v>43</v>
      </c>
      <c r="E154" s="31" t="s">
        <v>22</v>
      </c>
      <c r="F154" s="11">
        <v>43</v>
      </c>
      <c r="G154" s="25">
        <v>27465</v>
      </c>
      <c r="H154" s="5">
        <v>0.37152777777777801</v>
      </c>
      <c r="I154" s="7">
        <v>0.40009259259259261</v>
      </c>
      <c r="J154" s="9">
        <v>2.8564814814814599E-2</v>
      </c>
      <c r="K154" s="6">
        <v>12.252836304700255</v>
      </c>
    </row>
    <row r="155" spans="1:11" x14ac:dyDescent="0.2">
      <c r="A155" s="35"/>
      <c r="B155" s="36"/>
      <c r="C155" s="36"/>
      <c r="D155" s="36"/>
      <c r="E155" s="37"/>
      <c r="F155" s="36"/>
      <c r="G155" s="38"/>
      <c r="H155" s="39"/>
      <c r="I155" s="40"/>
      <c r="J155" s="41"/>
      <c r="K155" s="42"/>
    </row>
    <row r="156" spans="1:11" x14ac:dyDescent="0.2">
      <c r="A156" s="35"/>
      <c r="B156" s="36"/>
      <c r="C156" s="36"/>
      <c r="D156" s="36"/>
      <c r="E156" s="37"/>
      <c r="F156" s="36"/>
      <c r="G156" s="38"/>
      <c r="H156" s="39"/>
      <c r="I156" s="40"/>
      <c r="J156" s="41"/>
      <c r="K156" s="42"/>
    </row>
    <row r="157" spans="1:11" ht="23.25" x14ac:dyDescent="0.2">
      <c r="A157" s="62" t="s">
        <v>27</v>
      </c>
      <c r="B157" s="62"/>
      <c r="C157" s="62"/>
      <c r="D157" s="62"/>
      <c r="E157" s="62"/>
      <c r="F157" s="62"/>
      <c r="G157" s="62"/>
      <c r="H157" s="62"/>
      <c r="I157" s="63"/>
      <c r="J157" s="63"/>
      <c r="K157" s="63"/>
    </row>
    <row r="158" spans="1:11" ht="20.25" x14ac:dyDescent="0.2">
      <c r="A158" s="60" t="s">
        <v>26</v>
      </c>
      <c r="B158" s="60"/>
      <c r="C158" s="60"/>
      <c r="D158" s="60"/>
      <c r="E158" s="60"/>
      <c r="F158" s="60"/>
      <c r="G158" s="60"/>
      <c r="H158" s="60"/>
      <c r="I158" s="61"/>
      <c r="J158" s="61"/>
      <c r="K158" s="61"/>
    </row>
    <row r="159" spans="1:11" x14ac:dyDescent="0.2">
      <c r="A159" s="35"/>
      <c r="B159" s="36"/>
      <c r="C159" s="36"/>
      <c r="D159" s="36"/>
      <c r="E159" s="37"/>
      <c r="F159" s="36"/>
      <c r="G159" s="38"/>
      <c r="H159" s="39"/>
      <c r="I159" s="40"/>
      <c r="J159" s="41"/>
      <c r="K159" s="42"/>
    </row>
    <row r="160" spans="1:11" s="21" customFormat="1" ht="38.25" x14ac:dyDescent="0.2">
      <c r="A160" s="17" t="s">
        <v>0</v>
      </c>
      <c r="B160" s="17" t="s">
        <v>9</v>
      </c>
      <c r="C160" s="27" t="s">
        <v>10</v>
      </c>
      <c r="D160" s="18" t="s">
        <v>5</v>
      </c>
      <c r="E160" s="30" t="s">
        <v>6</v>
      </c>
      <c r="F160" s="17" t="s">
        <v>8</v>
      </c>
      <c r="G160" s="24" t="s">
        <v>7</v>
      </c>
      <c r="H160" s="19" t="s">
        <v>1</v>
      </c>
      <c r="I160" s="19" t="s">
        <v>2</v>
      </c>
      <c r="J160" s="19" t="s">
        <v>4</v>
      </c>
      <c r="K160" s="20" t="s">
        <v>3</v>
      </c>
    </row>
    <row r="161" spans="1:11" x14ac:dyDescent="0.2">
      <c r="A161" s="14">
        <v>1</v>
      </c>
      <c r="B161" s="11" t="s">
        <v>146</v>
      </c>
      <c r="C161" s="11" t="s">
        <v>147</v>
      </c>
      <c r="D161" s="11" t="s">
        <v>65</v>
      </c>
      <c r="E161" s="31" t="s">
        <v>25</v>
      </c>
      <c r="F161" s="11">
        <v>52</v>
      </c>
      <c r="G161" s="25">
        <v>25088</v>
      </c>
      <c r="H161" s="5">
        <v>0.41597222222222202</v>
      </c>
      <c r="I161" s="7">
        <v>0.43831018518518516</v>
      </c>
      <c r="J161" s="9">
        <v>2.2337962962963143E-2</v>
      </c>
      <c r="K161" s="6">
        <v>15.668393782383294</v>
      </c>
    </row>
    <row r="162" spans="1:11" x14ac:dyDescent="0.2">
      <c r="A162" s="14">
        <v>2</v>
      </c>
      <c r="B162" s="11" t="s">
        <v>202</v>
      </c>
      <c r="C162" s="11" t="s">
        <v>203</v>
      </c>
      <c r="D162" s="11" t="s">
        <v>46</v>
      </c>
      <c r="E162" s="31" t="s">
        <v>25</v>
      </c>
      <c r="F162" s="11">
        <v>81</v>
      </c>
      <c r="G162" s="25">
        <v>25105</v>
      </c>
      <c r="H162" s="5">
        <v>0.405555555555555</v>
      </c>
      <c r="I162" s="7">
        <v>0.42942129629629627</v>
      </c>
      <c r="J162" s="9">
        <v>2.386574074074127E-2</v>
      </c>
      <c r="K162" s="6">
        <v>14.665373423860006</v>
      </c>
    </row>
    <row r="163" spans="1:11" ht="23.25" x14ac:dyDescent="0.2">
      <c r="A163" s="62" t="s">
        <v>27</v>
      </c>
      <c r="B163" s="62"/>
      <c r="C163" s="62"/>
      <c r="D163" s="62"/>
      <c r="E163" s="62"/>
      <c r="F163" s="62"/>
      <c r="G163" s="62"/>
      <c r="H163" s="62"/>
      <c r="I163" s="63"/>
      <c r="J163" s="63"/>
      <c r="K163" s="63"/>
    </row>
    <row r="164" spans="1:11" ht="20.25" x14ac:dyDescent="0.2">
      <c r="A164" s="60" t="s">
        <v>17</v>
      </c>
      <c r="B164" s="60"/>
      <c r="C164" s="60"/>
      <c r="D164" s="60"/>
      <c r="E164" s="60"/>
      <c r="F164" s="60"/>
      <c r="G164" s="60"/>
      <c r="H164" s="60"/>
      <c r="I164" s="61"/>
      <c r="J164" s="61"/>
      <c r="K164" s="61"/>
    </row>
    <row r="165" spans="1:11" s="21" customFormat="1" ht="38.25" x14ac:dyDescent="0.2">
      <c r="A165" s="17" t="s">
        <v>0</v>
      </c>
      <c r="B165" s="17" t="s">
        <v>9</v>
      </c>
      <c r="C165" s="27" t="s">
        <v>10</v>
      </c>
      <c r="D165" s="18" t="s">
        <v>5</v>
      </c>
      <c r="E165" s="30" t="s">
        <v>6</v>
      </c>
      <c r="F165" s="17" t="s">
        <v>8</v>
      </c>
      <c r="G165" s="24" t="s">
        <v>7</v>
      </c>
      <c r="H165" s="19" t="s">
        <v>1</v>
      </c>
      <c r="I165" s="19" t="s">
        <v>2</v>
      </c>
      <c r="J165" s="19" t="s">
        <v>4</v>
      </c>
      <c r="K165" s="20" t="s">
        <v>3</v>
      </c>
    </row>
    <row r="166" spans="1:11" x14ac:dyDescent="0.2">
      <c r="A166" s="14">
        <v>1</v>
      </c>
      <c r="B166" s="11" t="s">
        <v>264</v>
      </c>
      <c r="C166" s="11" t="s">
        <v>265</v>
      </c>
      <c r="D166" s="11" t="s">
        <v>266</v>
      </c>
      <c r="E166" s="31" t="s">
        <v>142</v>
      </c>
      <c r="F166" s="11">
        <v>113</v>
      </c>
      <c r="G166" s="25">
        <v>24090</v>
      </c>
      <c r="H166" s="5">
        <v>0.44236111111112503</v>
      </c>
      <c r="I166" s="7">
        <v>0.46371527777777777</v>
      </c>
      <c r="J166" s="9">
        <v>2.1354166666652741E-2</v>
      </c>
      <c r="K166" s="6">
        <v>16.390243902449715</v>
      </c>
    </row>
    <row r="167" spans="1:11" x14ac:dyDescent="0.2">
      <c r="A167" s="14">
        <v>2</v>
      </c>
      <c r="B167" s="11" t="s">
        <v>139</v>
      </c>
      <c r="C167" s="11" t="s">
        <v>140</v>
      </c>
      <c r="D167" s="11" t="s">
        <v>141</v>
      </c>
      <c r="E167" s="31" t="s">
        <v>142</v>
      </c>
      <c r="F167" s="11">
        <v>49</v>
      </c>
      <c r="G167" s="25">
        <v>30787</v>
      </c>
      <c r="H167" s="5">
        <v>0.37916666666666665</v>
      </c>
      <c r="I167" s="7">
        <v>0.40067129629629633</v>
      </c>
      <c r="J167" s="9">
        <v>2.1504629629629679E-2</v>
      </c>
      <c r="K167" s="6">
        <v>16.275565123788983</v>
      </c>
    </row>
    <row r="168" spans="1:11" x14ac:dyDescent="0.2">
      <c r="A168" s="14">
        <v>3</v>
      </c>
      <c r="B168" s="11" t="s">
        <v>88</v>
      </c>
      <c r="C168" s="11" t="s">
        <v>89</v>
      </c>
      <c r="D168" s="11" t="s">
        <v>90</v>
      </c>
      <c r="E168" s="31" t="s">
        <v>142</v>
      </c>
      <c r="F168" s="11">
        <v>24</v>
      </c>
      <c r="G168" s="25">
        <v>22948</v>
      </c>
      <c r="H168" s="5">
        <v>0.375</v>
      </c>
      <c r="I168" s="7">
        <v>0.39951388888888889</v>
      </c>
      <c r="J168" s="9">
        <v>2.4513888888888891E-2</v>
      </c>
      <c r="K168" s="6">
        <v>14.277620396600566</v>
      </c>
    </row>
    <row r="169" spans="1:11" x14ac:dyDescent="0.2">
      <c r="A169" s="35"/>
      <c r="B169" s="36"/>
      <c r="C169" s="36"/>
      <c r="D169" s="36"/>
      <c r="E169" s="37"/>
      <c r="F169" s="36"/>
      <c r="G169" s="38"/>
      <c r="H169" s="39"/>
      <c r="I169" s="40"/>
      <c r="J169" s="41"/>
      <c r="K169" s="42"/>
    </row>
    <row r="170" spans="1:11" ht="23.25" x14ac:dyDescent="0.2">
      <c r="A170" s="62" t="s">
        <v>27</v>
      </c>
      <c r="B170" s="62"/>
      <c r="C170" s="62"/>
      <c r="D170" s="62"/>
      <c r="E170" s="62"/>
      <c r="F170" s="62"/>
      <c r="G170" s="62"/>
      <c r="H170" s="62"/>
      <c r="I170" s="63"/>
      <c r="J170" s="63"/>
      <c r="K170" s="63"/>
    </row>
    <row r="171" spans="1:11" ht="20.25" x14ac:dyDescent="0.2">
      <c r="A171" s="60" t="s">
        <v>35</v>
      </c>
      <c r="B171" s="60"/>
      <c r="C171" s="60"/>
      <c r="D171" s="60"/>
      <c r="E171" s="60"/>
      <c r="F171" s="60"/>
      <c r="G171" s="60"/>
      <c r="H171" s="60"/>
      <c r="I171" s="61"/>
      <c r="J171" s="61"/>
      <c r="K171" s="61"/>
    </row>
    <row r="172" spans="1:11" s="21" customFormat="1" ht="38.25" x14ac:dyDescent="0.2">
      <c r="A172" s="17" t="s">
        <v>0</v>
      </c>
      <c r="B172" s="17" t="s">
        <v>9</v>
      </c>
      <c r="C172" s="27" t="s">
        <v>10</v>
      </c>
      <c r="D172" s="18" t="s">
        <v>5</v>
      </c>
      <c r="E172" s="30" t="s">
        <v>6</v>
      </c>
      <c r="F172" s="17" t="s">
        <v>8</v>
      </c>
      <c r="G172" s="24" t="s">
        <v>7</v>
      </c>
      <c r="H172" s="19" t="s">
        <v>1</v>
      </c>
      <c r="I172" s="19" t="s">
        <v>2</v>
      </c>
      <c r="J172" s="19" t="s">
        <v>4</v>
      </c>
      <c r="K172" s="20" t="s">
        <v>3</v>
      </c>
    </row>
    <row r="173" spans="1:11" x14ac:dyDescent="0.2">
      <c r="A173" s="14">
        <v>1</v>
      </c>
      <c r="B173" s="11" t="s">
        <v>149</v>
      </c>
      <c r="C173" s="11" t="s">
        <v>150</v>
      </c>
      <c r="D173" s="11" t="s">
        <v>151</v>
      </c>
      <c r="E173" s="31" t="s">
        <v>33</v>
      </c>
      <c r="F173" s="11">
        <v>54</v>
      </c>
      <c r="G173" s="25">
        <v>26480</v>
      </c>
      <c r="H173" s="5">
        <v>0.42569444444444399</v>
      </c>
      <c r="I173" s="7">
        <v>0.44216435185185188</v>
      </c>
      <c r="J173" s="9">
        <v>1.6469907407407891E-2</v>
      </c>
      <c r="K173" s="6">
        <v>21.250878425860233</v>
      </c>
    </row>
    <row r="174" spans="1:11" x14ac:dyDescent="0.2">
      <c r="A174" s="14">
        <v>2</v>
      </c>
      <c r="B174" s="11" t="s">
        <v>104</v>
      </c>
      <c r="C174" s="11" t="s">
        <v>105</v>
      </c>
      <c r="D174" s="11" t="s">
        <v>106</v>
      </c>
      <c r="E174" s="31" t="s">
        <v>33</v>
      </c>
      <c r="F174" s="11">
        <v>30</v>
      </c>
      <c r="G174" s="25">
        <v>26501</v>
      </c>
      <c r="H174" s="5">
        <v>0.39236111111111099</v>
      </c>
      <c r="I174" s="7">
        <v>0.40949074074074071</v>
      </c>
      <c r="J174" s="9">
        <v>1.7129629629629717E-2</v>
      </c>
      <c r="K174" s="6">
        <v>20.432432432432329</v>
      </c>
    </row>
    <row r="175" spans="1:11" x14ac:dyDescent="0.2">
      <c r="A175" s="14">
        <v>3</v>
      </c>
      <c r="B175" s="11" t="s">
        <v>250</v>
      </c>
      <c r="C175" s="11" t="s">
        <v>251</v>
      </c>
      <c r="D175" s="11" t="s">
        <v>252</v>
      </c>
      <c r="E175" s="31" t="s">
        <v>33</v>
      </c>
      <c r="F175" s="11">
        <v>106</v>
      </c>
      <c r="G175" s="25">
        <v>24432</v>
      </c>
      <c r="H175" s="5">
        <v>0.43437500000000701</v>
      </c>
      <c r="I175" s="7">
        <v>0.45193287037037039</v>
      </c>
      <c r="J175" s="9">
        <v>1.7557870370363382E-2</v>
      </c>
      <c r="K175" s="6">
        <v>19.934080421893235</v>
      </c>
    </row>
    <row r="176" spans="1:11" x14ac:dyDescent="0.2">
      <c r="A176" s="14">
        <v>4</v>
      </c>
      <c r="B176" s="11" t="s">
        <v>226</v>
      </c>
      <c r="C176" s="11" t="s">
        <v>227</v>
      </c>
      <c r="D176" s="11" t="s">
        <v>141</v>
      </c>
      <c r="E176" s="31" t="s">
        <v>33</v>
      </c>
      <c r="F176" s="11">
        <v>94</v>
      </c>
      <c r="G176" s="25">
        <v>29372</v>
      </c>
      <c r="H176" s="5">
        <v>0.43020833333333602</v>
      </c>
      <c r="I176" s="7">
        <v>0.44791666666666669</v>
      </c>
      <c r="J176" s="9">
        <v>1.7708333333330661E-2</v>
      </c>
      <c r="K176" s="6">
        <v>19.764705882355923</v>
      </c>
    </row>
    <row r="177" spans="1:11" x14ac:dyDescent="0.2">
      <c r="A177" s="14">
        <v>5</v>
      </c>
      <c r="B177" s="11" t="s">
        <v>247</v>
      </c>
      <c r="C177" s="11" t="s">
        <v>248</v>
      </c>
      <c r="D177" s="11" t="s">
        <v>249</v>
      </c>
      <c r="E177" s="31" t="s">
        <v>33</v>
      </c>
      <c r="F177" s="11">
        <v>105</v>
      </c>
      <c r="G177" s="25">
        <v>21379</v>
      </c>
      <c r="H177" s="5">
        <v>0.43298611111111601</v>
      </c>
      <c r="I177" s="7">
        <v>0.45079861111111108</v>
      </c>
      <c r="J177" s="9">
        <v>1.7812499999995068E-2</v>
      </c>
      <c r="K177" s="6">
        <v>19.649122807022984</v>
      </c>
    </row>
    <row r="178" spans="1:11" x14ac:dyDescent="0.2">
      <c r="A178" s="14">
        <v>6</v>
      </c>
      <c r="B178" s="11" t="s">
        <v>137</v>
      </c>
      <c r="C178" s="11" t="s">
        <v>138</v>
      </c>
      <c r="D178" s="11" t="s">
        <v>106</v>
      </c>
      <c r="E178" s="31" t="s">
        <v>33</v>
      </c>
      <c r="F178" s="11">
        <v>48</v>
      </c>
      <c r="G178" s="25">
        <v>29130</v>
      </c>
      <c r="H178" s="5">
        <v>0.38125000000000003</v>
      </c>
      <c r="I178" s="7">
        <v>0.39934027777777775</v>
      </c>
      <c r="J178" s="9">
        <v>1.8090277777777719E-2</v>
      </c>
      <c r="K178" s="6">
        <v>19.347408829174729</v>
      </c>
    </row>
    <row r="179" spans="1:11" x14ac:dyDescent="0.2">
      <c r="A179" s="14">
        <v>7</v>
      </c>
      <c r="B179" s="4" t="s">
        <v>168</v>
      </c>
      <c r="C179" s="4" t="s">
        <v>129</v>
      </c>
      <c r="D179" s="4" t="s">
        <v>141</v>
      </c>
      <c r="E179" s="31" t="s">
        <v>33</v>
      </c>
      <c r="F179" s="11">
        <v>63</v>
      </c>
      <c r="G179" s="25">
        <v>27756</v>
      </c>
      <c r="H179" s="5">
        <v>0.41458333333333303</v>
      </c>
      <c r="I179" s="7">
        <v>0.43357638888888889</v>
      </c>
      <c r="J179" s="9">
        <v>1.899305555555586E-2</v>
      </c>
      <c r="K179" s="6">
        <v>18.427787934186178</v>
      </c>
    </row>
    <row r="180" spans="1:11" x14ac:dyDescent="0.2">
      <c r="A180" s="14">
        <v>8</v>
      </c>
      <c r="B180" s="11" t="s">
        <v>96</v>
      </c>
      <c r="C180" s="11" t="s">
        <v>97</v>
      </c>
      <c r="D180" s="11" t="s">
        <v>98</v>
      </c>
      <c r="E180" s="31" t="s">
        <v>33</v>
      </c>
      <c r="F180" s="11">
        <v>27</v>
      </c>
      <c r="G180" s="25">
        <v>26653</v>
      </c>
      <c r="H180" s="5">
        <v>0.40833333333333299</v>
      </c>
      <c r="I180" s="7">
        <v>0.42766203703703703</v>
      </c>
      <c r="J180" s="9">
        <v>1.9328703703704042E-2</v>
      </c>
      <c r="K180" s="6">
        <v>18.107784431137407</v>
      </c>
    </row>
    <row r="181" spans="1:11" x14ac:dyDescent="0.2">
      <c r="A181" s="14">
        <v>9</v>
      </c>
      <c r="B181" s="8" t="s">
        <v>273</v>
      </c>
      <c r="C181" s="8" t="s">
        <v>45</v>
      </c>
      <c r="D181" s="8" t="s">
        <v>274</v>
      </c>
      <c r="E181" s="31" t="s">
        <v>33</v>
      </c>
      <c r="F181" s="11">
        <v>114</v>
      </c>
      <c r="G181" s="26">
        <v>27824</v>
      </c>
      <c r="H181" s="5">
        <v>0.44583333333335101</v>
      </c>
      <c r="I181" s="7">
        <v>0.46537037037037038</v>
      </c>
      <c r="J181" s="9">
        <v>1.9537037037019367E-2</v>
      </c>
      <c r="K181" s="6">
        <v>17.914691943144167</v>
      </c>
    </row>
    <row r="182" spans="1:11" x14ac:dyDescent="0.2">
      <c r="A182" s="14">
        <v>10</v>
      </c>
      <c r="B182" s="11" t="s">
        <v>107</v>
      </c>
      <c r="C182" s="11" t="s">
        <v>108</v>
      </c>
      <c r="D182" s="11" t="s">
        <v>38</v>
      </c>
      <c r="E182" s="31" t="s">
        <v>33</v>
      </c>
      <c r="F182" s="11">
        <v>31</v>
      </c>
      <c r="G182" s="25">
        <v>21347</v>
      </c>
      <c r="H182" s="5">
        <v>0.42708333333333298</v>
      </c>
      <c r="I182" s="7">
        <v>0.4478125</v>
      </c>
      <c r="J182" s="9">
        <v>2.072916666666702E-2</v>
      </c>
      <c r="K182" s="6">
        <v>16.884422110552478</v>
      </c>
    </row>
    <row r="183" spans="1:11" x14ac:dyDescent="0.2">
      <c r="A183" s="14">
        <v>11</v>
      </c>
      <c r="B183" s="4" t="s">
        <v>166</v>
      </c>
      <c r="C183" s="4" t="s">
        <v>167</v>
      </c>
      <c r="D183" s="4" t="s">
        <v>141</v>
      </c>
      <c r="E183" s="31" t="s">
        <v>33</v>
      </c>
      <c r="F183" s="11">
        <v>62</v>
      </c>
      <c r="G183" s="25">
        <v>26427</v>
      </c>
      <c r="H183" s="5">
        <v>0.41249999999999998</v>
      </c>
      <c r="I183" s="7">
        <v>0.43416666666666665</v>
      </c>
      <c r="J183" s="9">
        <v>2.1666666666666667E-2</v>
      </c>
      <c r="K183" s="6">
        <v>16.153846153846153</v>
      </c>
    </row>
    <row r="184" spans="1:11" x14ac:dyDescent="0.2">
      <c r="A184" s="14">
        <v>12</v>
      </c>
      <c r="B184" s="11" t="s">
        <v>163</v>
      </c>
      <c r="C184" s="11" t="s">
        <v>164</v>
      </c>
      <c r="D184" s="11" t="s">
        <v>165</v>
      </c>
      <c r="E184" s="31" t="s">
        <v>33</v>
      </c>
      <c r="F184" s="11">
        <v>61</v>
      </c>
      <c r="G184" s="25">
        <v>25060</v>
      </c>
      <c r="H184" s="5">
        <v>0.41388888888888897</v>
      </c>
      <c r="I184" s="50">
        <v>0.43619212962962961</v>
      </c>
      <c r="J184" s="9">
        <v>2.2303240740740637E-2</v>
      </c>
      <c r="K184" s="6">
        <v>15.692786715101267</v>
      </c>
    </row>
    <row r="185" spans="1:11" x14ac:dyDescent="0.2">
      <c r="A185" s="14">
        <v>13</v>
      </c>
      <c r="B185" s="4" t="s">
        <v>241</v>
      </c>
      <c r="C185" s="4" t="s">
        <v>238</v>
      </c>
      <c r="D185" s="4" t="s">
        <v>242</v>
      </c>
      <c r="E185" s="31" t="s">
        <v>33</v>
      </c>
      <c r="F185" s="11">
        <v>102</v>
      </c>
      <c r="G185" s="25">
        <v>22095</v>
      </c>
      <c r="H185" s="5">
        <v>0.43159722222222602</v>
      </c>
      <c r="I185" s="7">
        <v>0.45400462962962962</v>
      </c>
      <c r="J185" s="9">
        <v>2.2407407407403601E-2</v>
      </c>
      <c r="K185" s="6">
        <v>15.619834710746456</v>
      </c>
    </row>
    <row r="186" spans="1:11" x14ac:dyDescent="0.2">
      <c r="A186" s="14">
        <v>14</v>
      </c>
      <c r="B186" s="11" t="s">
        <v>257</v>
      </c>
      <c r="C186" s="11" t="s">
        <v>258</v>
      </c>
      <c r="D186" s="11" t="s">
        <v>259</v>
      </c>
      <c r="E186" s="31" t="s">
        <v>33</v>
      </c>
      <c r="F186" s="11">
        <v>109</v>
      </c>
      <c r="G186" s="25">
        <v>25573</v>
      </c>
      <c r="H186" s="5">
        <v>0.45138888888891199</v>
      </c>
      <c r="I186" s="7">
        <v>0.47432870370370367</v>
      </c>
      <c r="J186" s="9">
        <v>2.2939814814791681E-2</v>
      </c>
      <c r="K186" s="6">
        <v>15.257315842598636</v>
      </c>
    </row>
    <row r="187" spans="1:11" x14ac:dyDescent="0.2">
      <c r="A187" s="14">
        <v>15</v>
      </c>
      <c r="B187" s="11" t="s">
        <v>196</v>
      </c>
      <c r="C187" s="11" t="s">
        <v>197</v>
      </c>
      <c r="D187" s="11" t="s">
        <v>141</v>
      </c>
      <c r="E187" s="31" t="s">
        <v>33</v>
      </c>
      <c r="F187" s="11">
        <v>79</v>
      </c>
      <c r="G187" s="25">
        <v>18837</v>
      </c>
      <c r="H187" s="5">
        <v>0.43819444444445499</v>
      </c>
      <c r="I187" s="7">
        <v>0.4624537037037037</v>
      </c>
      <c r="J187" s="9">
        <v>2.4259259259248711E-2</v>
      </c>
      <c r="K187" s="6">
        <v>14.427480916036808</v>
      </c>
    </row>
    <row r="188" spans="1:11" x14ac:dyDescent="0.2">
      <c r="A188" s="14">
        <v>16</v>
      </c>
      <c r="B188" s="11" t="s">
        <v>224</v>
      </c>
      <c r="C188" s="11" t="s">
        <v>205</v>
      </c>
      <c r="D188" s="11" t="s">
        <v>225</v>
      </c>
      <c r="E188" s="31" t="s">
        <v>33</v>
      </c>
      <c r="F188" s="11">
        <v>93</v>
      </c>
      <c r="G188" s="25">
        <v>27559</v>
      </c>
      <c r="H188" s="5">
        <v>0.42951388888889103</v>
      </c>
      <c r="I188" s="7">
        <v>0.45534722222222218</v>
      </c>
      <c r="J188" s="9">
        <v>2.5833333333331154E-2</v>
      </c>
      <c r="K188" s="6">
        <v>13.548387096775336</v>
      </c>
    </row>
    <row r="189" spans="1:11" x14ac:dyDescent="0.2">
      <c r="A189" s="14">
        <v>17</v>
      </c>
      <c r="B189" s="11" t="s">
        <v>260</v>
      </c>
      <c r="C189" s="11" t="s">
        <v>129</v>
      </c>
      <c r="D189" s="11" t="s">
        <v>261</v>
      </c>
      <c r="E189" s="31" t="s">
        <v>33</v>
      </c>
      <c r="F189" s="11">
        <v>110</v>
      </c>
      <c r="G189" s="25">
        <v>20817</v>
      </c>
      <c r="H189" s="5">
        <v>0.435416666666674</v>
      </c>
      <c r="I189" s="7">
        <v>0.46854166666666663</v>
      </c>
      <c r="J189" s="9">
        <v>3.3124999999992633E-2</v>
      </c>
      <c r="K189" s="6">
        <v>10.566037735851408</v>
      </c>
    </row>
  </sheetData>
  <autoFilter ref="A9:L9"/>
  <sortState ref="B156:K168">
    <sortCondition ref="J156:J168"/>
  </sortState>
  <mergeCells count="27">
    <mergeCell ref="A163:K163"/>
    <mergeCell ref="A164:K164"/>
    <mergeCell ref="A170:K170"/>
    <mergeCell ref="A171:K171"/>
    <mergeCell ref="A66:K66"/>
    <mergeCell ref="A67:K67"/>
    <mergeCell ref="A157:K157"/>
    <mergeCell ref="A158:K158"/>
    <mergeCell ref="A135:K135"/>
    <mergeCell ref="A136:K136"/>
    <mergeCell ref="A76:K76"/>
    <mergeCell ref="A77:K77"/>
    <mergeCell ref="A99:K99"/>
    <mergeCell ref="A100:K100"/>
    <mergeCell ref="A113:K113"/>
    <mergeCell ref="A114:K114"/>
    <mergeCell ref="A61:K61"/>
    <mergeCell ref="A62:K62"/>
    <mergeCell ref="A3:K3"/>
    <mergeCell ref="A5:K5"/>
    <mergeCell ref="A6:K6"/>
    <mergeCell ref="A18:K18"/>
    <mergeCell ref="A19:K19"/>
    <mergeCell ref="A41:K41"/>
    <mergeCell ref="A42:K42"/>
    <mergeCell ref="A49:K49"/>
    <mergeCell ref="A50:K50"/>
  </mergeCells>
  <dataValidations disablePrompts="1" count="2">
    <dataValidation type="list" allowBlank="1" showInputMessage="1" showErrorMessage="1" sqref="E169 E16:E17 E159 E116:E119 E166:E168 E161:E162 E20 E137 E44:E48 E102:E109 E147 E173:E175 E179:E189 E22:E40 E52:E60 E65 E69:E75 E79:E98 E112 E134 E149:E156">
      <mc:AlternateContent xmlns:x12ac="http://schemas.microsoft.com/office/spreadsheetml/2011/1/ac" xmlns:mc="http://schemas.openxmlformats.org/markup-compatibility/2006">
        <mc:Choice Requires="x12ac">
          <x12ac:list>FSGT1 , FSGT2 , FSGT3 , FSGT4 ,FSGT5 , FSGT Fem ," Autres Fédés (FFC, UFOLEP, TRIATHLON) ", Autres Fédé Féminines , NL+40 , NL18/40 , NL-18, NL Féminines</x12ac:list>
        </mc:Choice>
        <mc:Fallback>
          <formula1>"FSGT1 , FSGT2 , FSGT3 , FSGT4 ,FSGT5 , FSGT Fem , Autres Fédés (FFC, UFOLEP, TRIATHLON) , Autres Fédé Féminines , NL+40 , NL18/40 , NL-18, NL Féminines"</formula1>
        </mc:Fallback>
      </mc:AlternateContent>
    </dataValidation>
    <dataValidation type="list" allowBlank="1" showInputMessage="1" showErrorMessage="1" sqref="E148">
      <mc:AlternateContent xmlns:x12ac="http://schemas.microsoft.com/office/spreadsheetml/2011/1/ac" xmlns:mc="http://schemas.openxmlformats.org/markup-compatibility/2006">
        <mc:Choice Requires="x12ac">
          <x12ac:list>FSGT Cadets ," Autres Fédés (FFC, UFOLEP, TRIATHLON) ", Autres Fédé Féminines , NL+40 , NL18/40 , NL-18, NL Féminines</x12ac:list>
        </mc:Choice>
        <mc:Fallback>
          <formula1>"FSGT Cadets , Autres Fédés (FFC, UFOLEP, TRIATHLON) , Autres Fédé Féminines , NL+40 , NL18/40 , NL-18, NL Féminines"</formula1>
        </mc:Fallback>
      </mc:AlternateContent>
    </dataValidation>
  </dataValidation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rowBreaks count="11" manualBreakCount="11">
    <brk id="16" max="16383" man="1"/>
    <brk id="39" max="16383" man="1"/>
    <brk id="48" max="16383" man="1"/>
    <brk id="60" max="16383" man="1"/>
    <brk id="65" max="16383" man="1"/>
    <brk id="75" max="16383" man="1"/>
    <brk id="98" max="16383" man="1"/>
    <brk id="112" max="16383" man="1"/>
    <brk id="134" max="16383" man="1"/>
    <brk id="156" max="16383" man="1"/>
    <brk id="1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00B050"/>
    <pageSetUpPr fitToPage="1"/>
  </sheetPr>
  <dimension ref="A1:R123"/>
  <sheetViews>
    <sheetView workbookViewId="0">
      <pane ySplit="9" topLeftCell="A10" activePane="bottomLeft" state="frozen"/>
      <selection activeCell="C8" sqref="C8"/>
      <selection pane="bottomLeft" activeCell="A10" sqref="A10"/>
    </sheetView>
  </sheetViews>
  <sheetFormatPr baseColWidth="10" defaultRowHeight="12.75" x14ac:dyDescent="0.2"/>
  <cols>
    <col min="1" max="1" width="5.140625" style="56" customWidth="1"/>
    <col min="2" max="2" width="5.85546875" style="43" customWidth="1"/>
    <col min="3" max="3" width="18.140625" customWidth="1"/>
    <col min="4" max="4" width="14.85546875" bestFit="1" customWidth="1"/>
    <col min="5" max="5" width="21" bestFit="1" customWidth="1"/>
    <col min="6" max="6" width="35.42578125" style="29" customWidth="1"/>
    <col min="7" max="7" width="3.85546875" style="12" customWidth="1"/>
    <col min="8" max="8" width="10.5703125" style="23" customWidth="1"/>
    <col min="9" max="9" width="8.140625" style="3" customWidth="1"/>
    <col min="10" max="10" width="8.28515625" style="1" customWidth="1"/>
    <col min="11" max="11" width="7.140625" style="10" customWidth="1"/>
    <col min="12" max="12" width="5.5703125" style="2" bestFit="1" customWidth="1"/>
    <col min="13" max="16" width="5.5703125" hidden="1" customWidth="1"/>
    <col min="17" max="17" width="10.7109375" hidden="1" customWidth="1"/>
  </cols>
  <sheetData>
    <row r="1" spans="1:18" ht="13.15" hidden="1" customHeight="1" x14ac:dyDescent="0.2">
      <c r="A1" s="43"/>
      <c r="D1" s="13"/>
      <c r="F1" s="28"/>
      <c r="G1"/>
      <c r="H1" s="22"/>
      <c r="I1"/>
      <c r="J1"/>
      <c r="K1"/>
      <c r="L1"/>
    </row>
    <row r="2" spans="1:18" x14ac:dyDescent="0.2">
      <c r="A2" s="43"/>
      <c r="D2" s="13"/>
      <c r="F2" s="28"/>
      <c r="G2"/>
      <c r="H2" s="22"/>
      <c r="I2"/>
      <c r="J2"/>
      <c r="K2"/>
      <c r="L2"/>
    </row>
    <row r="3" spans="1:18" ht="21" customHeight="1" x14ac:dyDescent="0.2">
      <c r="A3" s="64" t="s">
        <v>27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8" x14ac:dyDescent="0.2">
      <c r="A4" s="43"/>
      <c r="D4" s="13"/>
      <c r="F4" s="28"/>
      <c r="G4"/>
      <c r="H4" s="22"/>
      <c r="I4"/>
      <c r="J4"/>
      <c r="K4"/>
      <c r="L4"/>
    </row>
    <row r="5" spans="1:18" ht="20.25" x14ac:dyDescent="0.2">
      <c r="A5" s="60" t="str">
        <f>"Résultat Scratch ("&amp; COUNTA(D10:D585) &amp; " partants)"</f>
        <v>Résultat Scratch (114 partants)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8" ht="20.25" x14ac:dyDescent="0.2">
      <c r="A6" s="55"/>
      <c r="C6" s="51"/>
      <c r="D6" s="40"/>
      <c r="E6" s="51"/>
      <c r="H6" s="54"/>
      <c r="I6" s="51"/>
      <c r="J6" s="53"/>
      <c r="K6" s="52"/>
      <c r="L6" s="52"/>
    </row>
    <row r="7" spans="1:18" ht="13.15" hidden="1" customHeight="1" x14ac:dyDescent="0.2">
      <c r="M7" s="34"/>
    </row>
    <row r="9" spans="1:18" s="21" customFormat="1" ht="24.6" customHeight="1" x14ac:dyDescent="0.2">
      <c r="A9" s="17" t="s">
        <v>29</v>
      </c>
      <c r="B9" s="17" t="s">
        <v>30</v>
      </c>
      <c r="C9" s="17" t="s">
        <v>9</v>
      </c>
      <c r="D9" s="27" t="s">
        <v>10</v>
      </c>
      <c r="E9" s="18" t="s">
        <v>5</v>
      </c>
      <c r="F9" s="30" t="s">
        <v>6</v>
      </c>
      <c r="G9" s="17" t="s">
        <v>8</v>
      </c>
      <c r="H9" s="24" t="s">
        <v>7</v>
      </c>
      <c r="I9" s="19" t="s">
        <v>1</v>
      </c>
      <c r="J9" s="19" t="s">
        <v>2</v>
      </c>
      <c r="K9" s="19" t="s">
        <v>4</v>
      </c>
      <c r="L9" s="20" t="s">
        <v>3</v>
      </c>
      <c r="M9" s="21" t="s">
        <v>21</v>
      </c>
      <c r="N9" s="21" t="s">
        <v>18</v>
      </c>
      <c r="O9" s="21" t="s">
        <v>20</v>
      </c>
      <c r="P9" s="21" t="s">
        <v>19</v>
      </c>
    </row>
    <row r="10" spans="1:18" ht="13.15" customHeight="1" x14ac:dyDescent="0.2">
      <c r="A10" s="57">
        <v>1</v>
      </c>
      <c r="B10" s="32">
        <v>1</v>
      </c>
      <c r="C10" s="11" t="s">
        <v>50</v>
      </c>
      <c r="D10" s="11" t="s">
        <v>51</v>
      </c>
      <c r="E10" s="11" t="s">
        <v>176</v>
      </c>
      <c r="F10" s="31" t="s">
        <v>31</v>
      </c>
      <c r="G10" s="11">
        <v>67</v>
      </c>
      <c r="H10" s="25">
        <v>28619</v>
      </c>
      <c r="I10" s="5">
        <v>0.422222222222222</v>
      </c>
      <c r="J10" s="7">
        <v>0.43708333333333332</v>
      </c>
      <c r="K10" s="9">
        <f t="shared" ref="K10:K41" si="0">IF(J10&lt;&gt;"",J10-I10,"")</f>
        <v>1.4861111111111325E-2</v>
      </c>
      <c r="L10" s="6">
        <f t="shared" ref="L10:L41" si="1">IF(J10&lt;&gt;"",8.4/(K10*24),"")</f>
        <v>23.551401869158539</v>
      </c>
    </row>
    <row r="11" spans="1:18" ht="13.15" customHeight="1" x14ac:dyDescent="0.2">
      <c r="A11" s="57">
        <v>2</v>
      </c>
      <c r="B11" s="32">
        <v>2</v>
      </c>
      <c r="C11" s="11" t="s">
        <v>47</v>
      </c>
      <c r="D11" s="11" t="s">
        <v>48</v>
      </c>
      <c r="E11" s="11" t="s">
        <v>49</v>
      </c>
      <c r="F11" s="31" t="s">
        <v>31</v>
      </c>
      <c r="G11" s="11">
        <v>5</v>
      </c>
      <c r="H11" s="25">
        <v>27576</v>
      </c>
      <c r="I11" s="5">
        <v>0.41666666666666602</v>
      </c>
      <c r="J11" s="7">
        <v>0.43177083333333338</v>
      </c>
      <c r="K11" s="9">
        <f t="shared" si="0"/>
        <v>1.5104166666667362E-2</v>
      </c>
      <c r="L11" s="6">
        <f t="shared" si="1"/>
        <v>23.172413793102383</v>
      </c>
      <c r="M11">
        <f t="shared" ref="M11:M42" si="2">RANK(K11,$K$11:$K$833,1)</f>
        <v>1</v>
      </c>
      <c r="N11">
        <f t="shared" ref="N11:N55" si="3">COUNT($K$11:$K$813)</f>
        <v>113</v>
      </c>
      <c r="O11">
        <f t="shared" ref="O11:O42" si="4">SUMPRODUCT(($F$11:$F$120=F11)*(K11&gt;$K$11:$K$120))+1</f>
        <v>1</v>
      </c>
      <c r="P11">
        <f t="shared" ref="P11:P42" si="5">COUNTIF($F$11:$F$96,F11)</f>
        <v>9</v>
      </c>
    </row>
    <row r="12" spans="1:18" ht="13.15" customHeight="1" x14ac:dyDescent="0.2">
      <c r="A12" s="57">
        <v>3</v>
      </c>
      <c r="B12" s="32">
        <v>3</v>
      </c>
      <c r="C12" s="11" t="s">
        <v>101</v>
      </c>
      <c r="D12" s="11" t="s">
        <v>102</v>
      </c>
      <c r="E12" s="11" t="s">
        <v>103</v>
      </c>
      <c r="F12" s="31" t="s">
        <v>31</v>
      </c>
      <c r="G12" s="11">
        <v>29</v>
      </c>
      <c r="H12" s="25">
        <v>27316</v>
      </c>
      <c r="I12" s="5">
        <v>0.42013888888888901</v>
      </c>
      <c r="J12" s="7">
        <v>0.43555555555555553</v>
      </c>
      <c r="K12" s="9">
        <f t="shared" si="0"/>
        <v>1.5416666666666523E-2</v>
      </c>
      <c r="L12" s="6">
        <f t="shared" si="1"/>
        <v>22.702702702702915</v>
      </c>
      <c r="M12">
        <f t="shared" si="2"/>
        <v>2</v>
      </c>
      <c r="N12">
        <f t="shared" si="3"/>
        <v>113</v>
      </c>
      <c r="O12">
        <f t="shared" si="4"/>
        <v>2</v>
      </c>
      <c r="P12">
        <f t="shared" si="5"/>
        <v>9</v>
      </c>
      <c r="Q12" t="e">
        <f>IF(K12=#REF!,"ex-aequo","")</f>
        <v>#REF!</v>
      </c>
      <c r="R12" t="str">
        <f>IF(K12=K11,"attention","")</f>
        <v/>
      </c>
    </row>
    <row r="13" spans="1:18" ht="13.15" customHeight="1" x14ac:dyDescent="0.2">
      <c r="A13" s="57">
        <v>4</v>
      </c>
      <c r="B13" s="32">
        <v>4</v>
      </c>
      <c r="C13" s="11" t="s">
        <v>159</v>
      </c>
      <c r="D13" s="11" t="s">
        <v>160</v>
      </c>
      <c r="E13" s="11" t="s">
        <v>161</v>
      </c>
      <c r="F13" s="31" t="s">
        <v>31</v>
      </c>
      <c r="G13" s="11">
        <v>59</v>
      </c>
      <c r="H13" s="25">
        <v>34549</v>
      </c>
      <c r="I13" s="5">
        <v>0.42361111111111099</v>
      </c>
      <c r="J13" s="7">
        <v>0.43914351851851857</v>
      </c>
      <c r="K13" s="9">
        <f t="shared" si="0"/>
        <v>1.5532407407407578E-2</v>
      </c>
      <c r="L13" s="6">
        <f t="shared" si="1"/>
        <v>22.533532041728517</v>
      </c>
      <c r="M13">
        <f t="shared" si="2"/>
        <v>3</v>
      </c>
      <c r="N13">
        <f t="shared" si="3"/>
        <v>113</v>
      </c>
      <c r="O13">
        <f t="shared" si="4"/>
        <v>3</v>
      </c>
      <c r="P13">
        <f t="shared" si="5"/>
        <v>9</v>
      </c>
      <c r="Q13" t="str">
        <f t="shared" ref="Q13:Q45" si="6">IF(K13=K12,"ex-aequo","")</f>
        <v/>
      </c>
      <c r="R13" t="str">
        <f t="shared" ref="R13:R76" si="7">IF(K13=K12,"attention","")</f>
        <v/>
      </c>
    </row>
    <row r="14" spans="1:18" ht="13.15" customHeight="1" x14ac:dyDescent="0.2">
      <c r="A14" s="57">
        <v>5</v>
      </c>
      <c r="B14" s="32">
        <v>1</v>
      </c>
      <c r="C14" s="11" t="s">
        <v>200</v>
      </c>
      <c r="D14" s="11" t="s">
        <v>199</v>
      </c>
      <c r="E14" s="11" t="s">
        <v>201</v>
      </c>
      <c r="F14" s="31" t="s">
        <v>28</v>
      </c>
      <c r="G14" s="11">
        <v>82</v>
      </c>
      <c r="H14" s="25">
        <v>28570</v>
      </c>
      <c r="I14" s="5">
        <v>0.41041666666666599</v>
      </c>
      <c r="J14" s="15">
        <v>0.42609953703703707</v>
      </c>
      <c r="K14" s="9">
        <f t="shared" si="0"/>
        <v>1.5682870370371083E-2</v>
      </c>
      <c r="L14" s="6">
        <f t="shared" si="1"/>
        <v>22.317343173430721</v>
      </c>
      <c r="M14">
        <f t="shared" si="2"/>
        <v>4</v>
      </c>
      <c r="N14">
        <f t="shared" si="3"/>
        <v>113</v>
      </c>
      <c r="O14">
        <f t="shared" si="4"/>
        <v>1</v>
      </c>
      <c r="P14">
        <f t="shared" si="5"/>
        <v>19</v>
      </c>
      <c r="Q14" t="e">
        <f>IF(K14=#REF!,"ex-aequo","")</f>
        <v>#REF!</v>
      </c>
      <c r="R14" t="str">
        <f t="shared" si="7"/>
        <v/>
      </c>
    </row>
    <row r="15" spans="1:18" ht="13.15" customHeight="1" x14ac:dyDescent="0.2">
      <c r="A15" s="57">
        <v>6</v>
      </c>
      <c r="B15" s="32">
        <v>2</v>
      </c>
      <c r="C15" s="11" t="s">
        <v>56</v>
      </c>
      <c r="D15" s="11" t="s">
        <v>57</v>
      </c>
      <c r="E15" s="11" t="s">
        <v>46</v>
      </c>
      <c r="F15" s="31" t="s">
        <v>28</v>
      </c>
      <c r="G15" s="11">
        <v>8</v>
      </c>
      <c r="H15" s="25">
        <v>33018</v>
      </c>
      <c r="I15" s="5">
        <v>0.40625</v>
      </c>
      <c r="J15" s="7">
        <v>0.42237268518518517</v>
      </c>
      <c r="K15" s="9">
        <f t="shared" si="0"/>
        <v>1.612268518518517E-2</v>
      </c>
      <c r="L15" s="6">
        <f t="shared" si="1"/>
        <v>21.708542713567859</v>
      </c>
      <c r="M15">
        <f t="shared" si="2"/>
        <v>5</v>
      </c>
      <c r="N15">
        <f t="shared" si="3"/>
        <v>113</v>
      </c>
      <c r="O15">
        <f t="shared" si="4"/>
        <v>2</v>
      </c>
      <c r="P15">
        <f t="shared" si="5"/>
        <v>19</v>
      </c>
      <c r="Q15" t="e">
        <f>IF(K15=#REF!,"ex-aequo","")</f>
        <v>#REF!</v>
      </c>
      <c r="R15" t="str">
        <f t="shared" si="7"/>
        <v/>
      </c>
    </row>
    <row r="16" spans="1:18" ht="13.15" customHeight="1" x14ac:dyDescent="0.2">
      <c r="A16" s="57">
        <v>7</v>
      </c>
      <c r="B16" s="32">
        <v>5</v>
      </c>
      <c r="C16" s="11" t="s">
        <v>183</v>
      </c>
      <c r="D16" s="11" t="s">
        <v>218</v>
      </c>
      <c r="E16" s="11" t="s">
        <v>219</v>
      </c>
      <c r="F16" s="31" t="s">
        <v>31</v>
      </c>
      <c r="G16" s="11">
        <v>90</v>
      </c>
      <c r="H16" s="25">
        <v>33993</v>
      </c>
      <c r="I16" s="5">
        <v>0.40659722222222222</v>
      </c>
      <c r="J16" s="7">
        <v>0.4228703703703704</v>
      </c>
      <c r="K16" s="9">
        <f t="shared" si="0"/>
        <v>1.6273148148148175E-2</v>
      </c>
      <c r="L16" s="6">
        <f t="shared" si="1"/>
        <v>21.507823613086735</v>
      </c>
      <c r="M16">
        <f t="shared" si="2"/>
        <v>6</v>
      </c>
      <c r="N16">
        <f t="shared" si="3"/>
        <v>113</v>
      </c>
      <c r="O16">
        <f t="shared" si="4"/>
        <v>4</v>
      </c>
      <c r="P16">
        <f t="shared" si="5"/>
        <v>9</v>
      </c>
      <c r="Q16" t="e">
        <f>IF(K16=#REF!,"ex-aequo","")</f>
        <v>#REF!</v>
      </c>
      <c r="R16" t="str">
        <f t="shared" si="7"/>
        <v/>
      </c>
    </row>
    <row r="17" spans="1:18" ht="13.15" customHeight="1" x14ac:dyDescent="0.2">
      <c r="A17" s="57">
        <v>8</v>
      </c>
      <c r="B17" s="32">
        <v>6</v>
      </c>
      <c r="C17" s="4" t="s">
        <v>169</v>
      </c>
      <c r="D17" s="4" t="s">
        <v>170</v>
      </c>
      <c r="E17" s="11" t="s">
        <v>161</v>
      </c>
      <c r="F17" s="31" t="s">
        <v>31</v>
      </c>
      <c r="G17" s="11">
        <v>64</v>
      </c>
      <c r="H17" s="25">
        <v>35250</v>
      </c>
      <c r="I17" s="5">
        <v>0.42499999999999999</v>
      </c>
      <c r="J17" s="7">
        <v>0.44133101851851847</v>
      </c>
      <c r="K17" s="9">
        <f t="shared" si="0"/>
        <v>1.6331018518518481E-2</v>
      </c>
      <c r="L17" s="6">
        <f t="shared" si="1"/>
        <v>21.431608788093602</v>
      </c>
      <c r="M17">
        <f t="shared" si="2"/>
        <v>7</v>
      </c>
      <c r="N17">
        <f t="shared" si="3"/>
        <v>113</v>
      </c>
      <c r="O17">
        <f t="shared" si="4"/>
        <v>5</v>
      </c>
      <c r="P17">
        <f t="shared" si="5"/>
        <v>9</v>
      </c>
      <c r="Q17" t="e">
        <f>IF(K17=#REF!,"ex-aequo","")</f>
        <v>#REF!</v>
      </c>
      <c r="R17" t="str">
        <f t="shared" si="7"/>
        <v/>
      </c>
    </row>
    <row r="18" spans="1:18" ht="13.15" customHeight="1" x14ac:dyDescent="0.2">
      <c r="A18" s="57">
        <v>9</v>
      </c>
      <c r="B18" s="32">
        <v>3</v>
      </c>
      <c r="C18" s="11" t="s">
        <v>44</v>
      </c>
      <c r="D18" s="11" t="s">
        <v>45</v>
      </c>
      <c r="E18" s="11" t="s">
        <v>46</v>
      </c>
      <c r="F18" s="31" t="s">
        <v>28</v>
      </c>
      <c r="G18" s="11">
        <v>1</v>
      </c>
      <c r="H18" s="25">
        <v>28893</v>
      </c>
      <c r="I18" s="5">
        <v>0.36111111111111099</v>
      </c>
      <c r="J18" s="7">
        <v>0.37746527777777777</v>
      </c>
      <c r="K18" s="9">
        <f t="shared" si="0"/>
        <v>1.6354166666666781E-2</v>
      </c>
      <c r="L18" s="6">
        <f t="shared" si="1"/>
        <v>21.401273885350172</v>
      </c>
      <c r="M18">
        <f t="shared" si="2"/>
        <v>8</v>
      </c>
      <c r="N18">
        <f t="shared" si="3"/>
        <v>113</v>
      </c>
      <c r="O18">
        <f t="shared" si="4"/>
        <v>3</v>
      </c>
      <c r="P18">
        <f t="shared" si="5"/>
        <v>19</v>
      </c>
      <c r="Q18" t="e">
        <f>IF(K18=#REF!,"ex-aequo","")</f>
        <v>#REF!</v>
      </c>
      <c r="R18" t="str">
        <f t="shared" si="7"/>
        <v/>
      </c>
    </row>
    <row r="19" spans="1:18" ht="13.15" customHeight="1" x14ac:dyDescent="0.2">
      <c r="A19" s="57">
        <v>10</v>
      </c>
      <c r="B19" s="32">
        <v>1</v>
      </c>
      <c r="C19" s="11" t="s">
        <v>149</v>
      </c>
      <c r="D19" s="11" t="s">
        <v>150</v>
      </c>
      <c r="E19" s="11" t="s">
        <v>151</v>
      </c>
      <c r="F19" s="31" t="s">
        <v>33</v>
      </c>
      <c r="G19" s="11">
        <v>54</v>
      </c>
      <c r="H19" s="25">
        <v>26480</v>
      </c>
      <c r="I19" s="5">
        <v>0.42569444444444399</v>
      </c>
      <c r="J19" s="7">
        <v>0.44216435185185188</v>
      </c>
      <c r="K19" s="9">
        <f t="shared" si="0"/>
        <v>1.6469907407407891E-2</v>
      </c>
      <c r="L19" s="6">
        <f t="shared" si="1"/>
        <v>21.250878425860233</v>
      </c>
      <c r="M19">
        <f t="shared" si="2"/>
        <v>9</v>
      </c>
      <c r="N19">
        <f t="shared" si="3"/>
        <v>113</v>
      </c>
      <c r="O19">
        <f t="shared" si="4"/>
        <v>1</v>
      </c>
      <c r="P19">
        <f t="shared" si="5"/>
        <v>10</v>
      </c>
      <c r="Q19" t="str">
        <f t="shared" si="6"/>
        <v/>
      </c>
      <c r="R19" t="str">
        <f t="shared" si="7"/>
        <v/>
      </c>
    </row>
    <row r="20" spans="1:18" ht="13.15" customHeight="1" x14ac:dyDescent="0.2">
      <c r="A20" s="57">
        <v>11</v>
      </c>
      <c r="B20" s="32">
        <v>4</v>
      </c>
      <c r="C20" s="4" t="s">
        <v>76</v>
      </c>
      <c r="D20" s="4" t="s">
        <v>72</v>
      </c>
      <c r="E20" s="4" t="s">
        <v>40</v>
      </c>
      <c r="F20" s="31" t="s">
        <v>28</v>
      </c>
      <c r="G20" s="11">
        <v>18</v>
      </c>
      <c r="H20" s="25">
        <v>26399</v>
      </c>
      <c r="I20" s="5">
        <v>0.41319444444444398</v>
      </c>
      <c r="J20" s="7">
        <v>0.42976851851851849</v>
      </c>
      <c r="K20" s="9">
        <f t="shared" si="0"/>
        <v>1.6574074074074518E-2</v>
      </c>
      <c r="L20" s="6">
        <f t="shared" si="1"/>
        <v>21.117318435753624</v>
      </c>
      <c r="M20">
        <f t="shared" si="2"/>
        <v>10</v>
      </c>
      <c r="N20">
        <f t="shared" si="3"/>
        <v>113</v>
      </c>
      <c r="O20">
        <f t="shared" si="4"/>
        <v>4</v>
      </c>
      <c r="P20">
        <f t="shared" si="5"/>
        <v>19</v>
      </c>
      <c r="Q20" t="str">
        <f t="shared" si="6"/>
        <v/>
      </c>
      <c r="R20" t="str">
        <f t="shared" si="7"/>
        <v/>
      </c>
    </row>
    <row r="21" spans="1:18" ht="13.15" customHeight="1" x14ac:dyDescent="0.2">
      <c r="A21" s="57">
        <v>12</v>
      </c>
      <c r="B21" s="32">
        <v>5</v>
      </c>
      <c r="C21" s="11" t="s">
        <v>255</v>
      </c>
      <c r="D21" s="11" t="s">
        <v>256</v>
      </c>
      <c r="E21" s="11" t="s">
        <v>179</v>
      </c>
      <c r="F21" s="31" t="s">
        <v>28</v>
      </c>
      <c r="G21" s="11">
        <v>108</v>
      </c>
      <c r="H21" s="25">
        <v>32546</v>
      </c>
      <c r="I21" s="5">
        <v>0.43229166666667102</v>
      </c>
      <c r="J21" s="7">
        <v>0.44890046296296293</v>
      </c>
      <c r="K21" s="9">
        <f t="shared" si="0"/>
        <v>1.6608796296291917E-2</v>
      </c>
      <c r="L21" s="6">
        <f t="shared" si="1"/>
        <v>21.073170731712874</v>
      </c>
      <c r="M21">
        <f t="shared" si="2"/>
        <v>11</v>
      </c>
      <c r="N21">
        <f t="shared" si="3"/>
        <v>113</v>
      </c>
      <c r="O21">
        <f t="shared" si="4"/>
        <v>5</v>
      </c>
      <c r="P21">
        <f t="shared" si="5"/>
        <v>19</v>
      </c>
      <c r="Q21" t="str">
        <f t="shared" si="6"/>
        <v/>
      </c>
      <c r="R21" t="str">
        <f t="shared" si="7"/>
        <v/>
      </c>
    </row>
    <row r="22" spans="1:18" ht="13.15" customHeight="1" x14ac:dyDescent="0.2">
      <c r="A22" s="57">
        <v>13</v>
      </c>
      <c r="B22" s="32">
        <v>6</v>
      </c>
      <c r="C22" s="11" t="s">
        <v>41</v>
      </c>
      <c r="D22" s="11" t="s">
        <v>42</v>
      </c>
      <c r="E22" s="11" t="s">
        <v>43</v>
      </c>
      <c r="F22" s="31" t="s">
        <v>28</v>
      </c>
      <c r="G22" s="11">
        <v>4</v>
      </c>
      <c r="H22" s="25">
        <v>25445</v>
      </c>
      <c r="I22" s="5">
        <v>0.37847222222222199</v>
      </c>
      <c r="J22" s="7">
        <v>0.39513888888888887</v>
      </c>
      <c r="K22" s="9">
        <f t="shared" si="0"/>
        <v>1.6666666666666885E-2</v>
      </c>
      <c r="L22" s="6">
        <f t="shared" si="1"/>
        <v>20.999999999999726</v>
      </c>
      <c r="M22">
        <f t="shared" si="2"/>
        <v>12</v>
      </c>
      <c r="N22">
        <f t="shared" si="3"/>
        <v>113</v>
      </c>
      <c r="O22">
        <f t="shared" si="4"/>
        <v>6</v>
      </c>
      <c r="P22">
        <f t="shared" si="5"/>
        <v>19</v>
      </c>
      <c r="Q22" t="str">
        <f t="shared" si="6"/>
        <v/>
      </c>
      <c r="R22" t="str">
        <f t="shared" si="7"/>
        <v/>
      </c>
    </row>
    <row r="23" spans="1:18" ht="13.15" customHeight="1" x14ac:dyDescent="0.2">
      <c r="A23" s="57">
        <v>14</v>
      </c>
      <c r="B23" s="32">
        <v>7</v>
      </c>
      <c r="C23" s="11" t="s">
        <v>177</v>
      </c>
      <c r="D23" s="11" t="s">
        <v>178</v>
      </c>
      <c r="E23" s="11" t="s">
        <v>179</v>
      </c>
      <c r="F23" s="31" t="s">
        <v>28</v>
      </c>
      <c r="G23" s="11">
        <v>68</v>
      </c>
      <c r="H23" s="25">
        <v>26562</v>
      </c>
      <c r="I23" s="5">
        <v>0.42638888888888898</v>
      </c>
      <c r="J23" s="7">
        <v>0.44306712962962963</v>
      </c>
      <c r="K23" s="9">
        <f t="shared" si="0"/>
        <v>1.6678240740740646E-2</v>
      </c>
      <c r="L23" s="6">
        <f t="shared" si="1"/>
        <v>20.985426786953624</v>
      </c>
      <c r="M23">
        <f t="shared" si="2"/>
        <v>13</v>
      </c>
      <c r="N23">
        <f t="shared" si="3"/>
        <v>113</v>
      </c>
      <c r="O23">
        <f t="shared" si="4"/>
        <v>7</v>
      </c>
      <c r="P23">
        <f t="shared" si="5"/>
        <v>19</v>
      </c>
      <c r="Q23" t="str">
        <f t="shared" si="6"/>
        <v/>
      </c>
      <c r="R23" t="str">
        <f t="shared" si="7"/>
        <v/>
      </c>
    </row>
    <row r="24" spans="1:18" ht="13.15" customHeight="1" x14ac:dyDescent="0.2">
      <c r="A24" s="57">
        <v>15</v>
      </c>
      <c r="B24" s="32">
        <v>8</v>
      </c>
      <c r="C24" s="4" t="s">
        <v>134</v>
      </c>
      <c r="D24" s="4" t="s">
        <v>72</v>
      </c>
      <c r="E24" s="4" t="s">
        <v>38</v>
      </c>
      <c r="F24" s="31" t="s">
        <v>28</v>
      </c>
      <c r="G24" s="11">
        <v>46</v>
      </c>
      <c r="H24" s="25">
        <v>30537</v>
      </c>
      <c r="I24" s="5">
        <v>0.44444444444446102</v>
      </c>
      <c r="J24" s="7">
        <v>0.46129629629629632</v>
      </c>
      <c r="K24" s="9">
        <f t="shared" si="0"/>
        <v>1.6851851851835298E-2</v>
      </c>
      <c r="L24" s="6">
        <f t="shared" si="1"/>
        <v>20.769230769251173</v>
      </c>
      <c r="M24">
        <f t="shared" si="2"/>
        <v>14</v>
      </c>
      <c r="N24">
        <f t="shared" si="3"/>
        <v>113</v>
      </c>
      <c r="O24">
        <f t="shared" si="4"/>
        <v>8</v>
      </c>
      <c r="P24">
        <f t="shared" si="5"/>
        <v>19</v>
      </c>
      <c r="Q24" t="str">
        <f t="shared" si="6"/>
        <v/>
      </c>
      <c r="R24" t="str">
        <f t="shared" si="7"/>
        <v/>
      </c>
    </row>
    <row r="25" spans="1:18" ht="13.15" customHeight="1" x14ac:dyDescent="0.2">
      <c r="A25" s="57">
        <v>16</v>
      </c>
      <c r="B25" s="32">
        <v>9</v>
      </c>
      <c r="C25" s="11" t="s">
        <v>63</v>
      </c>
      <c r="D25" s="11" t="s">
        <v>73</v>
      </c>
      <c r="E25" s="11" t="s">
        <v>65</v>
      </c>
      <c r="F25" s="31" t="s">
        <v>28</v>
      </c>
      <c r="G25" s="11">
        <v>16</v>
      </c>
      <c r="H25" s="25">
        <v>30379</v>
      </c>
      <c r="I25" s="5">
        <v>0.391666666666667</v>
      </c>
      <c r="J25" s="7">
        <v>0.40861111111111109</v>
      </c>
      <c r="K25" s="9">
        <f t="shared" si="0"/>
        <v>1.6944444444444096E-2</v>
      </c>
      <c r="L25" s="6">
        <f t="shared" si="1"/>
        <v>20.655737704918458</v>
      </c>
      <c r="M25">
        <f t="shared" si="2"/>
        <v>15</v>
      </c>
      <c r="N25">
        <f t="shared" si="3"/>
        <v>113</v>
      </c>
      <c r="O25">
        <f t="shared" si="4"/>
        <v>9</v>
      </c>
      <c r="P25">
        <f t="shared" si="5"/>
        <v>19</v>
      </c>
      <c r="Q25" t="str">
        <f t="shared" si="6"/>
        <v/>
      </c>
      <c r="R25" t="str">
        <f t="shared" si="7"/>
        <v/>
      </c>
    </row>
    <row r="26" spans="1:18" ht="13.15" customHeight="1" x14ac:dyDescent="0.2">
      <c r="A26" s="57">
        <v>17</v>
      </c>
      <c r="B26" s="32">
        <v>2</v>
      </c>
      <c r="C26" s="11" t="s">
        <v>104</v>
      </c>
      <c r="D26" s="11" t="s">
        <v>105</v>
      </c>
      <c r="E26" s="11" t="s">
        <v>106</v>
      </c>
      <c r="F26" s="31" t="s">
        <v>33</v>
      </c>
      <c r="G26" s="11">
        <v>30</v>
      </c>
      <c r="H26" s="25">
        <v>26501</v>
      </c>
      <c r="I26" s="5">
        <v>0.39236111111111099</v>
      </c>
      <c r="J26" s="7">
        <v>0.40949074074074071</v>
      </c>
      <c r="K26" s="9">
        <f t="shared" si="0"/>
        <v>1.7129629629629717E-2</v>
      </c>
      <c r="L26" s="6">
        <f t="shared" si="1"/>
        <v>20.432432432432329</v>
      </c>
      <c r="M26">
        <f t="shared" si="2"/>
        <v>16</v>
      </c>
      <c r="N26">
        <f t="shared" si="3"/>
        <v>113</v>
      </c>
      <c r="O26">
        <f t="shared" si="4"/>
        <v>2</v>
      </c>
      <c r="P26">
        <f t="shared" si="5"/>
        <v>10</v>
      </c>
      <c r="Q26" t="str">
        <f t="shared" si="6"/>
        <v/>
      </c>
      <c r="R26" t="str">
        <f t="shared" si="7"/>
        <v/>
      </c>
    </row>
    <row r="27" spans="1:18" ht="13.15" customHeight="1" x14ac:dyDescent="0.2">
      <c r="A27" s="57">
        <v>18</v>
      </c>
      <c r="B27" s="32">
        <v>10</v>
      </c>
      <c r="C27" s="11" t="s">
        <v>122</v>
      </c>
      <c r="D27" s="11" t="s">
        <v>124</v>
      </c>
      <c r="E27" s="11" t="s">
        <v>43</v>
      </c>
      <c r="F27" s="31" t="s">
        <v>28</v>
      </c>
      <c r="G27" s="11">
        <v>40</v>
      </c>
      <c r="H27" s="25">
        <v>27935</v>
      </c>
      <c r="I27" s="5">
        <v>0.37708333333333299</v>
      </c>
      <c r="J27" s="7">
        <v>0.39437499999999998</v>
      </c>
      <c r="K27" s="9">
        <f t="shared" si="0"/>
        <v>1.7291666666666983E-2</v>
      </c>
      <c r="L27" s="6">
        <f t="shared" si="1"/>
        <v>20.240963855421317</v>
      </c>
      <c r="M27">
        <f t="shared" si="2"/>
        <v>17</v>
      </c>
      <c r="N27">
        <f t="shared" si="3"/>
        <v>113</v>
      </c>
      <c r="O27">
        <f t="shared" si="4"/>
        <v>10</v>
      </c>
      <c r="P27">
        <f t="shared" si="5"/>
        <v>19</v>
      </c>
      <c r="Q27" t="str">
        <f t="shared" si="6"/>
        <v/>
      </c>
      <c r="R27" t="str">
        <f t="shared" si="7"/>
        <v/>
      </c>
    </row>
    <row r="28" spans="1:18" x14ac:dyDescent="0.2">
      <c r="A28" s="57">
        <v>19</v>
      </c>
      <c r="B28" s="32">
        <v>11</v>
      </c>
      <c r="C28" s="11" t="s">
        <v>198</v>
      </c>
      <c r="D28" s="11" t="s">
        <v>113</v>
      </c>
      <c r="E28" s="11" t="s">
        <v>40</v>
      </c>
      <c r="F28" s="31" t="s">
        <v>28</v>
      </c>
      <c r="G28" s="11">
        <v>80</v>
      </c>
      <c r="H28" s="25">
        <v>29497</v>
      </c>
      <c r="I28" s="58">
        <v>0.4284722222222222</v>
      </c>
      <c r="J28" s="7">
        <v>0.44586805555555559</v>
      </c>
      <c r="K28" s="9">
        <f t="shared" si="0"/>
        <v>1.7395833333333388E-2</v>
      </c>
      <c r="L28" s="6">
        <f t="shared" si="1"/>
        <v>20.119760479041854</v>
      </c>
      <c r="M28">
        <f t="shared" si="2"/>
        <v>18</v>
      </c>
      <c r="N28">
        <f t="shared" si="3"/>
        <v>113</v>
      </c>
      <c r="O28">
        <f t="shared" si="4"/>
        <v>11</v>
      </c>
      <c r="P28">
        <f t="shared" si="5"/>
        <v>19</v>
      </c>
      <c r="Q28" t="e">
        <f>IF(K28=#REF!,"ex-aequo","")</f>
        <v>#REF!</v>
      </c>
      <c r="R28" t="str">
        <f t="shared" si="7"/>
        <v/>
      </c>
    </row>
    <row r="29" spans="1:18" ht="13.15" customHeight="1" x14ac:dyDescent="0.2">
      <c r="A29" s="57">
        <v>20</v>
      </c>
      <c r="B29" s="32">
        <v>1</v>
      </c>
      <c r="C29" s="11" t="s">
        <v>182</v>
      </c>
      <c r="D29" s="11" t="s">
        <v>37</v>
      </c>
      <c r="E29" s="11" t="s">
        <v>179</v>
      </c>
      <c r="F29" s="31" t="s">
        <v>24</v>
      </c>
      <c r="G29" s="11">
        <v>71</v>
      </c>
      <c r="H29" s="25">
        <v>22410</v>
      </c>
      <c r="I29" s="5">
        <v>0.41805555555555501</v>
      </c>
      <c r="J29" s="7">
        <v>0.43556712962962968</v>
      </c>
      <c r="K29" s="9">
        <f t="shared" si="0"/>
        <v>1.7511574074074665E-2</v>
      </c>
      <c r="L29" s="6">
        <f t="shared" si="1"/>
        <v>19.986781229344999</v>
      </c>
      <c r="M29">
        <f t="shared" si="2"/>
        <v>19</v>
      </c>
      <c r="N29">
        <f t="shared" si="3"/>
        <v>113</v>
      </c>
      <c r="O29">
        <f t="shared" si="4"/>
        <v>1</v>
      </c>
      <c r="P29">
        <f t="shared" si="5"/>
        <v>10</v>
      </c>
      <c r="Q29" t="str">
        <f t="shared" si="6"/>
        <v/>
      </c>
      <c r="R29" t="str">
        <f t="shared" si="7"/>
        <v/>
      </c>
    </row>
    <row r="30" spans="1:18" x14ac:dyDescent="0.2">
      <c r="A30" s="57">
        <v>21</v>
      </c>
      <c r="B30" s="32">
        <v>3</v>
      </c>
      <c r="C30" s="11" t="s">
        <v>250</v>
      </c>
      <c r="D30" s="11" t="s">
        <v>251</v>
      </c>
      <c r="E30" s="11" t="s">
        <v>252</v>
      </c>
      <c r="F30" s="31" t="s">
        <v>33</v>
      </c>
      <c r="G30" s="11">
        <v>106</v>
      </c>
      <c r="H30" s="25">
        <v>24432</v>
      </c>
      <c r="I30" s="5">
        <v>0.43437500000000701</v>
      </c>
      <c r="J30" s="7">
        <v>0.45193287037037039</v>
      </c>
      <c r="K30" s="9">
        <f t="shared" si="0"/>
        <v>1.7557870370363382E-2</v>
      </c>
      <c r="L30" s="6">
        <f t="shared" si="1"/>
        <v>19.934080421893235</v>
      </c>
      <c r="M30">
        <f t="shared" si="2"/>
        <v>20</v>
      </c>
      <c r="N30">
        <f t="shared" si="3"/>
        <v>113</v>
      </c>
      <c r="O30">
        <f t="shared" si="4"/>
        <v>3</v>
      </c>
      <c r="P30">
        <f t="shared" si="5"/>
        <v>10</v>
      </c>
      <c r="Q30" t="str">
        <f t="shared" si="6"/>
        <v/>
      </c>
      <c r="R30" t="str">
        <f t="shared" si="7"/>
        <v/>
      </c>
    </row>
    <row r="31" spans="1:18" ht="13.15" customHeight="1" x14ac:dyDescent="0.2">
      <c r="A31" s="57">
        <v>22</v>
      </c>
      <c r="B31" s="32">
        <v>1</v>
      </c>
      <c r="C31" s="8" t="s">
        <v>191</v>
      </c>
      <c r="D31" s="8" t="s">
        <v>192</v>
      </c>
      <c r="E31" s="8" t="s">
        <v>270</v>
      </c>
      <c r="F31" s="31" t="s">
        <v>181</v>
      </c>
      <c r="G31" s="11">
        <v>77</v>
      </c>
      <c r="H31" s="26">
        <v>36922</v>
      </c>
      <c r="I31" s="5">
        <v>0.43125000000000402</v>
      </c>
      <c r="J31" s="7">
        <v>0.44893518518518521</v>
      </c>
      <c r="K31" s="9">
        <f t="shared" si="0"/>
        <v>1.7685185185181196E-2</v>
      </c>
      <c r="L31" s="6">
        <f t="shared" si="1"/>
        <v>19.790575916234832</v>
      </c>
      <c r="M31">
        <f t="shared" si="2"/>
        <v>21</v>
      </c>
      <c r="N31">
        <f t="shared" si="3"/>
        <v>113</v>
      </c>
      <c r="O31">
        <f t="shared" si="4"/>
        <v>1</v>
      </c>
      <c r="P31">
        <f t="shared" si="5"/>
        <v>6</v>
      </c>
      <c r="Q31" t="str">
        <f t="shared" si="6"/>
        <v/>
      </c>
      <c r="R31" t="str">
        <f t="shared" si="7"/>
        <v/>
      </c>
    </row>
    <row r="32" spans="1:18" ht="13.15" customHeight="1" x14ac:dyDescent="0.2">
      <c r="A32" s="57">
        <v>23</v>
      </c>
      <c r="B32" s="32">
        <v>12</v>
      </c>
      <c r="C32" s="4" t="s">
        <v>173</v>
      </c>
      <c r="D32" s="4" t="s">
        <v>174</v>
      </c>
      <c r="E32" s="4" t="s">
        <v>175</v>
      </c>
      <c r="F32" s="31" t="s">
        <v>28</v>
      </c>
      <c r="G32" s="11">
        <v>66</v>
      </c>
      <c r="H32" s="25">
        <v>24572</v>
      </c>
      <c r="I32" s="5">
        <v>0.436805555555564</v>
      </c>
      <c r="J32" s="7">
        <v>0.45451388888888888</v>
      </c>
      <c r="K32" s="9">
        <f t="shared" si="0"/>
        <v>1.7708333333324888E-2</v>
      </c>
      <c r="L32" s="6">
        <f t="shared" si="1"/>
        <v>19.764705882362367</v>
      </c>
      <c r="M32">
        <f t="shared" si="2"/>
        <v>22</v>
      </c>
      <c r="N32">
        <f t="shared" si="3"/>
        <v>113</v>
      </c>
      <c r="O32">
        <f t="shared" si="4"/>
        <v>12</v>
      </c>
      <c r="P32">
        <f t="shared" si="5"/>
        <v>19</v>
      </c>
      <c r="Q32" t="str">
        <f t="shared" si="6"/>
        <v/>
      </c>
      <c r="R32" t="str">
        <f t="shared" si="7"/>
        <v/>
      </c>
    </row>
    <row r="33" spans="1:18" ht="13.15" customHeight="1" x14ac:dyDescent="0.2">
      <c r="A33" s="57">
        <v>23</v>
      </c>
      <c r="B33" s="32">
        <v>4</v>
      </c>
      <c r="C33" s="4" t="s">
        <v>226</v>
      </c>
      <c r="D33" s="4" t="s">
        <v>227</v>
      </c>
      <c r="E33" s="4" t="s">
        <v>141</v>
      </c>
      <c r="F33" s="31" t="s">
        <v>33</v>
      </c>
      <c r="G33" s="11">
        <v>94</v>
      </c>
      <c r="H33" s="25">
        <v>29372</v>
      </c>
      <c r="I33" s="5">
        <v>0.43020833333333602</v>
      </c>
      <c r="J33" s="7">
        <v>0.44791666666666669</v>
      </c>
      <c r="K33" s="9">
        <f t="shared" si="0"/>
        <v>1.7708333333330661E-2</v>
      </c>
      <c r="L33" s="6">
        <f t="shared" si="1"/>
        <v>19.764705882355923</v>
      </c>
      <c r="M33">
        <f t="shared" si="2"/>
        <v>23</v>
      </c>
      <c r="N33">
        <f t="shared" si="3"/>
        <v>113</v>
      </c>
      <c r="O33">
        <f t="shared" si="4"/>
        <v>4</v>
      </c>
      <c r="P33">
        <f t="shared" si="5"/>
        <v>10</v>
      </c>
      <c r="Q33" t="str">
        <f t="shared" si="6"/>
        <v/>
      </c>
      <c r="R33" t="str">
        <f t="shared" si="7"/>
        <v/>
      </c>
    </row>
    <row r="34" spans="1:18" ht="13.15" customHeight="1" x14ac:dyDescent="0.2">
      <c r="A34" s="57">
        <v>25</v>
      </c>
      <c r="B34" s="32">
        <v>7</v>
      </c>
      <c r="C34" s="11" t="s">
        <v>99</v>
      </c>
      <c r="D34" s="11" t="s">
        <v>109</v>
      </c>
      <c r="E34" s="11" t="s">
        <v>40</v>
      </c>
      <c r="F34" s="31" t="s">
        <v>31</v>
      </c>
      <c r="G34" s="11">
        <v>32</v>
      </c>
      <c r="H34" s="25">
        <v>35299</v>
      </c>
      <c r="I34" s="5">
        <v>0.39722222222222198</v>
      </c>
      <c r="J34" s="7">
        <v>0.41500000000000004</v>
      </c>
      <c r="K34" s="9">
        <f t="shared" si="0"/>
        <v>1.7777777777778059E-2</v>
      </c>
      <c r="L34" s="6">
        <f t="shared" si="1"/>
        <v>19.687499999999691</v>
      </c>
      <c r="M34">
        <f t="shared" si="2"/>
        <v>24</v>
      </c>
      <c r="N34">
        <f t="shared" si="3"/>
        <v>113</v>
      </c>
      <c r="O34">
        <f t="shared" si="4"/>
        <v>6</v>
      </c>
      <c r="P34">
        <f t="shared" si="5"/>
        <v>9</v>
      </c>
      <c r="Q34" t="str">
        <f t="shared" si="6"/>
        <v/>
      </c>
      <c r="R34" t="str">
        <f t="shared" si="7"/>
        <v/>
      </c>
    </row>
    <row r="35" spans="1:18" ht="13.15" customHeight="1" x14ac:dyDescent="0.2">
      <c r="A35" s="57">
        <v>26</v>
      </c>
      <c r="B35" s="32">
        <v>13</v>
      </c>
      <c r="C35" s="4" t="s">
        <v>187</v>
      </c>
      <c r="D35" s="4" t="s">
        <v>188</v>
      </c>
      <c r="E35" s="4" t="s">
        <v>179</v>
      </c>
      <c r="F35" s="31" t="s">
        <v>28</v>
      </c>
      <c r="G35" s="11">
        <v>75</v>
      </c>
      <c r="H35" s="25">
        <v>24998</v>
      </c>
      <c r="I35" s="5">
        <v>0.43055555555555902</v>
      </c>
      <c r="J35" s="7">
        <v>0.44834490740740746</v>
      </c>
      <c r="K35" s="9">
        <f t="shared" si="0"/>
        <v>1.7789351851848434E-2</v>
      </c>
      <c r="L35" s="6">
        <f t="shared" si="1"/>
        <v>19.67469095641237</v>
      </c>
      <c r="M35">
        <f t="shared" si="2"/>
        <v>25</v>
      </c>
      <c r="N35">
        <f t="shared" si="3"/>
        <v>113</v>
      </c>
      <c r="O35">
        <f t="shared" si="4"/>
        <v>13</v>
      </c>
      <c r="P35">
        <f t="shared" si="5"/>
        <v>19</v>
      </c>
      <c r="Q35" t="str">
        <f t="shared" si="6"/>
        <v/>
      </c>
      <c r="R35" t="str">
        <f t="shared" si="7"/>
        <v/>
      </c>
    </row>
    <row r="36" spans="1:18" ht="13.15" customHeight="1" x14ac:dyDescent="0.2">
      <c r="A36" s="57">
        <v>27</v>
      </c>
      <c r="B36" s="32">
        <v>5</v>
      </c>
      <c r="C36" s="11" t="s">
        <v>247</v>
      </c>
      <c r="D36" s="11" t="s">
        <v>248</v>
      </c>
      <c r="E36" s="11" t="s">
        <v>249</v>
      </c>
      <c r="F36" s="31" t="s">
        <v>33</v>
      </c>
      <c r="G36" s="11">
        <v>105</v>
      </c>
      <c r="H36" s="25">
        <v>21379</v>
      </c>
      <c r="I36" s="5">
        <v>0.43298611111111601</v>
      </c>
      <c r="J36" s="7">
        <v>0.45079861111111108</v>
      </c>
      <c r="K36" s="9">
        <f t="shared" si="0"/>
        <v>1.7812499999995068E-2</v>
      </c>
      <c r="L36" s="6">
        <f t="shared" si="1"/>
        <v>19.649122807022984</v>
      </c>
      <c r="M36">
        <f t="shared" si="2"/>
        <v>26</v>
      </c>
      <c r="N36">
        <f t="shared" si="3"/>
        <v>113</v>
      </c>
      <c r="O36">
        <f t="shared" si="4"/>
        <v>5</v>
      </c>
      <c r="P36">
        <f t="shared" si="5"/>
        <v>10</v>
      </c>
      <c r="Q36" t="str">
        <f t="shared" si="6"/>
        <v/>
      </c>
      <c r="R36" t="str">
        <f t="shared" si="7"/>
        <v/>
      </c>
    </row>
    <row r="37" spans="1:18" ht="13.15" customHeight="1" x14ac:dyDescent="0.2">
      <c r="A37" s="57">
        <v>28</v>
      </c>
      <c r="B37" s="32">
        <v>14</v>
      </c>
      <c r="C37" s="4" t="s">
        <v>243</v>
      </c>
      <c r="D37" s="4" t="s">
        <v>244</v>
      </c>
      <c r="E37" s="4" t="s">
        <v>43</v>
      </c>
      <c r="F37" s="31" t="s">
        <v>28</v>
      </c>
      <c r="G37" s="11">
        <v>103</v>
      </c>
      <c r="H37" s="25">
        <v>32095</v>
      </c>
      <c r="I37" s="5">
        <v>0.43888888888889999</v>
      </c>
      <c r="J37" s="7">
        <v>0.45671296296296293</v>
      </c>
      <c r="K37" s="9">
        <f t="shared" si="0"/>
        <v>1.7824074074062946E-2</v>
      </c>
      <c r="L37" s="6">
        <f t="shared" si="1"/>
        <v>19.636363636375897</v>
      </c>
      <c r="M37">
        <f t="shared" si="2"/>
        <v>27</v>
      </c>
      <c r="N37">
        <f t="shared" si="3"/>
        <v>113</v>
      </c>
      <c r="O37">
        <f t="shared" si="4"/>
        <v>14</v>
      </c>
      <c r="P37">
        <f t="shared" si="5"/>
        <v>19</v>
      </c>
      <c r="Q37" t="str">
        <f t="shared" si="6"/>
        <v/>
      </c>
      <c r="R37" t="str">
        <f t="shared" si="7"/>
        <v/>
      </c>
    </row>
    <row r="38" spans="1:18" ht="13.15" customHeight="1" x14ac:dyDescent="0.2">
      <c r="A38" s="57">
        <v>29</v>
      </c>
      <c r="B38" s="32">
        <v>15</v>
      </c>
      <c r="C38" s="11" t="s">
        <v>93</v>
      </c>
      <c r="D38" s="11" t="s">
        <v>94</v>
      </c>
      <c r="E38" s="11" t="s">
        <v>95</v>
      </c>
      <c r="F38" s="31" t="s">
        <v>28</v>
      </c>
      <c r="G38" s="11">
        <v>26</v>
      </c>
      <c r="H38" s="25">
        <v>27568</v>
      </c>
      <c r="I38" s="5">
        <v>0.40763888888888899</v>
      </c>
      <c r="J38" s="7">
        <v>0.42548611111111106</v>
      </c>
      <c r="K38" s="9">
        <f t="shared" si="0"/>
        <v>1.784722222222207E-2</v>
      </c>
      <c r="L38" s="6">
        <f t="shared" si="1"/>
        <v>19.61089494163441</v>
      </c>
      <c r="M38">
        <f t="shared" si="2"/>
        <v>28</v>
      </c>
      <c r="N38">
        <f t="shared" si="3"/>
        <v>113</v>
      </c>
      <c r="O38">
        <f t="shared" si="4"/>
        <v>15</v>
      </c>
      <c r="P38">
        <f t="shared" si="5"/>
        <v>19</v>
      </c>
      <c r="Q38" t="str">
        <f t="shared" si="6"/>
        <v/>
      </c>
      <c r="R38" t="str">
        <f t="shared" si="7"/>
        <v/>
      </c>
    </row>
    <row r="39" spans="1:18" ht="13.15" customHeight="1" x14ac:dyDescent="0.2">
      <c r="A39" s="57">
        <v>30</v>
      </c>
      <c r="B39" s="32">
        <v>2</v>
      </c>
      <c r="C39" s="11" t="s">
        <v>145</v>
      </c>
      <c r="D39" s="11" t="s">
        <v>48</v>
      </c>
      <c r="E39" s="11" t="s">
        <v>95</v>
      </c>
      <c r="F39" s="31" t="s">
        <v>24</v>
      </c>
      <c r="G39" s="11">
        <v>51</v>
      </c>
      <c r="H39" s="25">
        <v>33476</v>
      </c>
      <c r="I39" s="5">
        <v>0.40486111111111101</v>
      </c>
      <c r="J39" s="7">
        <v>0.42274305555555558</v>
      </c>
      <c r="K39" s="9">
        <f t="shared" si="0"/>
        <v>1.7881944444444575E-2</v>
      </c>
      <c r="L39" s="6">
        <f t="shared" si="1"/>
        <v>19.572815533980439</v>
      </c>
      <c r="M39">
        <f t="shared" si="2"/>
        <v>29</v>
      </c>
      <c r="N39">
        <f t="shared" si="3"/>
        <v>113</v>
      </c>
      <c r="O39">
        <f t="shared" si="4"/>
        <v>2</v>
      </c>
      <c r="P39">
        <f t="shared" si="5"/>
        <v>10</v>
      </c>
      <c r="Q39" t="str">
        <f t="shared" si="6"/>
        <v/>
      </c>
      <c r="R39" t="str">
        <f t="shared" si="7"/>
        <v/>
      </c>
    </row>
    <row r="40" spans="1:18" ht="13.15" customHeight="1" x14ac:dyDescent="0.2">
      <c r="A40" s="57">
        <v>31</v>
      </c>
      <c r="B40" s="32">
        <v>16</v>
      </c>
      <c r="C40" s="11" t="s">
        <v>130</v>
      </c>
      <c r="D40" s="11" t="s">
        <v>131</v>
      </c>
      <c r="E40" s="11" t="s">
        <v>43</v>
      </c>
      <c r="F40" s="31" t="s">
        <v>28</v>
      </c>
      <c r="G40" s="11">
        <v>44</v>
      </c>
      <c r="H40" s="25">
        <v>23792</v>
      </c>
      <c r="I40" s="5">
        <v>0.390972222222222</v>
      </c>
      <c r="J40" s="7">
        <v>0.40886574074074072</v>
      </c>
      <c r="K40" s="9">
        <f t="shared" si="0"/>
        <v>1.7893518518518725E-2</v>
      </c>
      <c r="L40" s="6">
        <f t="shared" si="1"/>
        <v>19.56015523932707</v>
      </c>
      <c r="M40">
        <f t="shared" si="2"/>
        <v>30</v>
      </c>
      <c r="N40">
        <f t="shared" si="3"/>
        <v>113</v>
      </c>
      <c r="O40">
        <f t="shared" si="4"/>
        <v>16</v>
      </c>
      <c r="P40">
        <f t="shared" si="5"/>
        <v>19</v>
      </c>
      <c r="Q40" t="e">
        <f>IF(K40=#REF!,"ex-aequo","")</f>
        <v>#REF!</v>
      </c>
      <c r="R40" t="str">
        <f t="shared" si="7"/>
        <v/>
      </c>
    </row>
    <row r="41" spans="1:18" ht="13.15" customHeight="1" x14ac:dyDescent="0.2">
      <c r="A41" s="57">
        <v>32</v>
      </c>
      <c r="B41" s="32">
        <v>3</v>
      </c>
      <c r="C41" s="11" t="s">
        <v>162</v>
      </c>
      <c r="D41" s="11" t="s">
        <v>105</v>
      </c>
      <c r="E41" s="11" t="s">
        <v>40</v>
      </c>
      <c r="F41" s="31" t="s">
        <v>24</v>
      </c>
      <c r="G41" s="11">
        <v>60</v>
      </c>
      <c r="H41" s="25">
        <v>24866</v>
      </c>
      <c r="I41" s="5">
        <v>0.41111111111111098</v>
      </c>
      <c r="J41" s="7">
        <v>0.42903935185185182</v>
      </c>
      <c r="K41" s="9">
        <f t="shared" si="0"/>
        <v>1.7928240740740842E-2</v>
      </c>
      <c r="L41" s="6">
        <f t="shared" si="1"/>
        <v>19.522272433828167</v>
      </c>
      <c r="M41">
        <f t="shared" si="2"/>
        <v>31</v>
      </c>
      <c r="N41">
        <f t="shared" si="3"/>
        <v>113</v>
      </c>
      <c r="O41">
        <f t="shared" si="4"/>
        <v>3</v>
      </c>
      <c r="P41">
        <f t="shared" si="5"/>
        <v>10</v>
      </c>
      <c r="Q41" t="str">
        <f t="shared" si="6"/>
        <v/>
      </c>
      <c r="R41" t="str">
        <f t="shared" si="7"/>
        <v/>
      </c>
    </row>
    <row r="42" spans="1:18" ht="13.15" customHeight="1" x14ac:dyDescent="0.2">
      <c r="A42" s="57">
        <v>33</v>
      </c>
      <c r="B42" s="32">
        <v>4</v>
      </c>
      <c r="C42" s="11" t="s">
        <v>207</v>
      </c>
      <c r="D42" s="11" t="s">
        <v>208</v>
      </c>
      <c r="E42" s="11" t="s">
        <v>40</v>
      </c>
      <c r="F42" s="31" t="s">
        <v>24</v>
      </c>
      <c r="G42" s="11">
        <v>85</v>
      </c>
      <c r="H42" s="25">
        <v>31976</v>
      </c>
      <c r="I42" s="5">
        <v>0.41527777777777802</v>
      </c>
      <c r="J42" s="7">
        <v>0.43321759259259257</v>
      </c>
      <c r="K42" s="9">
        <f t="shared" ref="K42:K73" si="8">IF(J42&lt;&gt;"",J42-I42,"")</f>
        <v>1.7939814814814548E-2</v>
      </c>
      <c r="L42" s="6">
        <f t="shared" ref="L42:L73" si="9">IF(J42&lt;&gt;"",8.4/(K42*24),"")</f>
        <v>19.509677419355132</v>
      </c>
      <c r="M42">
        <f t="shared" si="2"/>
        <v>32</v>
      </c>
      <c r="N42">
        <f t="shared" si="3"/>
        <v>113</v>
      </c>
      <c r="O42">
        <f t="shared" si="4"/>
        <v>4</v>
      </c>
      <c r="P42">
        <f t="shared" si="5"/>
        <v>10</v>
      </c>
      <c r="Q42" t="str">
        <f t="shared" si="6"/>
        <v/>
      </c>
      <c r="R42" t="str">
        <f t="shared" si="7"/>
        <v/>
      </c>
    </row>
    <row r="43" spans="1:18" ht="13.15" customHeight="1" x14ac:dyDescent="0.2">
      <c r="A43" s="57">
        <v>34</v>
      </c>
      <c r="B43" s="32">
        <v>1</v>
      </c>
      <c r="C43" s="4" t="s">
        <v>262</v>
      </c>
      <c r="D43" s="4" t="s">
        <v>170</v>
      </c>
      <c r="E43" s="4" t="s">
        <v>267</v>
      </c>
      <c r="F43" s="31" t="s">
        <v>272</v>
      </c>
      <c r="G43" s="11">
        <v>112</v>
      </c>
      <c r="H43" s="25">
        <v>36165</v>
      </c>
      <c r="I43" s="5">
        <v>0.43750000000000999</v>
      </c>
      <c r="J43" s="7">
        <v>0.45546296296296296</v>
      </c>
      <c r="K43" s="9">
        <f t="shared" si="8"/>
        <v>1.7962962962952966E-2</v>
      </c>
      <c r="L43" s="6">
        <f t="shared" si="9"/>
        <v>19.484536082485072</v>
      </c>
      <c r="M43">
        <f t="shared" ref="M43:M74" si="10">RANK(K43,$K$11:$K$833,1)</f>
        <v>33</v>
      </c>
      <c r="N43">
        <f t="shared" si="3"/>
        <v>113</v>
      </c>
      <c r="O43">
        <f t="shared" ref="O43:O74" si="11">SUMPRODUCT(($F$11:$F$120=F43)*(K43&gt;$K$11:$K$120))+1</f>
        <v>1</v>
      </c>
      <c r="P43">
        <f t="shared" ref="P43:P74" si="12">COUNTIF($F$11:$F$96,F43)</f>
        <v>1</v>
      </c>
      <c r="Q43" t="str">
        <f t="shared" si="6"/>
        <v/>
      </c>
      <c r="R43" t="str">
        <f t="shared" si="7"/>
        <v/>
      </c>
    </row>
    <row r="44" spans="1:18" ht="13.15" customHeight="1" x14ac:dyDescent="0.2">
      <c r="A44" s="57">
        <v>35</v>
      </c>
      <c r="B44" s="32">
        <v>17</v>
      </c>
      <c r="C44" s="4" t="s">
        <v>71</v>
      </c>
      <c r="D44" s="4" t="s">
        <v>72</v>
      </c>
      <c r="E44" s="4" t="s">
        <v>65</v>
      </c>
      <c r="F44" s="31" t="s">
        <v>28</v>
      </c>
      <c r="G44" s="11">
        <v>15</v>
      </c>
      <c r="H44" s="25">
        <v>27948</v>
      </c>
      <c r="I44" s="5">
        <v>0.39652777777777798</v>
      </c>
      <c r="J44" s="7">
        <v>0.41454861111111113</v>
      </c>
      <c r="K44" s="9">
        <f t="shared" si="8"/>
        <v>1.8020833333333153E-2</v>
      </c>
      <c r="L44" s="6">
        <f t="shared" si="9"/>
        <v>19.42196531791927</v>
      </c>
      <c r="M44">
        <f t="shared" si="10"/>
        <v>34</v>
      </c>
      <c r="N44">
        <f t="shared" si="3"/>
        <v>113</v>
      </c>
      <c r="O44">
        <f t="shared" si="11"/>
        <v>17</v>
      </c>
      <c r="P44">
        <f t="shared" si="12"/>
        <v>19</v>
      </c>
      <c r="Q44" t="str">
        <f t="shared" si="6"/>
        <v/>
      </c>
      <c r="R44" t="str">
        <f t="shared" si="7"/>
        <v/>
      </c>
    </row>
    <row r="45" spans="1:18" ht="13.15" customHeight="1" x14ac:dyDescent="0.2">
      <c r="A45" s="57">
        <v>36</v>
      </c>
      <c r="B45" s="32">
        <v>5</v>
      </c>
      <c r="C45" s="11" t="s">
        <v>74</v>
      </c>
      <c r="D45" s="11" t="s">
        <v>75</v>
      </c>
      <c r="E45" s="11" t="s">
        <v>43</v>
      </c>
      <c r="F45" s="31" t="s">
        <v>24</v>
      </c>
      <c r="G45" s="11">
        <v>17</v>
      </c>
      <c r="H45" s="25">
        <v>25077</v>
      </c>
      <c r="I45" s="5">
        <v>0.38750000000000001</v>
      </c>
      <c r="J45" s="7">
        <v>0.4055555555555555</v>
      </c>
      <c r="K45" s="9">
        <f t="shared" si="8"/>
        <v>1.8055555555555491E-2</v>
      </c>
      <c r="L45" s="6">
        <f t="shared" si="9"/>
        <v>19.384615384615454</v>
      </c>
      <c r="M45">
        <f t="shared" si="10"/>
        <v>35</v>
      </c>
      <c r="N45">
        <f t="shared" si="3"/>
        <v>113</v>
      </c>
      <c r="O45">
        <f t="shared" si="11"/>
        <v>5</v>
      </c>
      <c r="P45">
        <f t="shared" si="12"/>
        <v>10</v>
      </c>
      <c r="Q45" t="str">
        <f t="shared" si="6"/>
        <v/>
      </c>
      <c r="R45" t="str">
        <f t="shared" si="7"/>
        <v/>
      </c>
    </row>
    <row r="46" spans="1:18" ht="13.15" customHeight="1" x14ac:dyDescent="0.2">
      <c r="A46" s="57">
        <v>37</v>
      </c>
      <c r="B46" s="32">
        <v>8</v>
      </c>
      <c r="C46" s="4" t="s">
        <v>262</v>
      </c>
      <c r="D46" s="4" t="s">
        <v>263</v>
      </c>
      <c r="E46" s="4" t="s">
        <v>40</v>
      </c>
      <c r="F46" s="31" t="s">
        <v>31</v>
      </c>
      <c r="G46" s="11">
        <v>111</v>
      </c>
      <c r="H46" s="25">
        <v>35698</v>
      </c>
      <c r="I46" s="5">
        <v>0.436111111111119</v>
      </c>
      <c r="J46" s="7">
        <v>0.45418981481481485</v>
      </c>
      <c r="K46" s="9">
        <f t="shared" si="8"/>
        <v>1.8078703703695853E-2</v>
      </c>
      <c r="L46" s="6">
        <f t="shared" si="9"/>
        <v>19.359795134451428</v>
      </c>
      <c r="M46">
        <f t="shared" si="10"/>
        <v>36</v>
      </c>
      <c r="N46">
        <f t="shared" si="3"/>
        <v>113</v>
      </c>
      <c r="O46">
        <f t="shared" si="11"/>
        <v>7</v>
      </c>
      <c r="P46">
        <f t="shared" si="12"/>
        <v>9</v>
      </c>
      <c r="Q46" t="e">
        <f>IF(K46=#REF!,"ex-aequo","")</f>
        <v>#REF!</v>
      </c>
      <c r="R46" t="str">
        <f t="shared" si="7"/>
        <v/>
      </c>
    </row>
    <row r="47" spans="1:18" ht="13.15" customHeight="1" x14ac:dyDescent="0.2">
      <c r="A47" s="57">
        <v>38</v>
      </c>
      <c r="B47" s="32">
        <v>6</v>
      </c>
      <c r="C47" s="11" t="s">
        <v>137</v>
      </c>
      <c r="D47" s="11" t="s">
        <v>138</v>
      </c>
      <c r="E47" s="11" t="s">
        <v>106</v>
      </c>
      <c r="F47" s="31" t="s">
        <v>33</v>
      </c>
      <c r="G47" s="11">
        <v>48</v>
      </c>
      <c r="H47" s="25">
        <v>29130</v>
      </c>
      <c r="I47" s="5">
        <v>0.38125000000000003</v>
      </c>
      <c r="J47" s="7">
        <v>0.39934027777777775</v>
      </c>
      <c r="K47" s="9">
        <f t="shared" si="8"/>
        <v>1.8090277777777719E-2</v>
      </c>
      <c r="L47" s="6">
        <f t="shared" si="9"/>
        <v>19.347408829174729</v>
      </c>
      <c r="M47">
        <f t="shared" si="10"/>
        <v>37</v>
      </c>
      <c r="N47">
        <f t="shared" si="3"/>
        <v>113</v>
      </c>
      <c r="O47">
        <f t="shared" si="11"/>
        <v>6</v>
      </c>
      <c r="P47">
        <f t="shared" si="12"/>
        <v>10</v>
      </c>
      <c r="Q47" t="e">
        <f>IF(K47=#REF!,"ex-aequo","")</f>
        <v>#REF!</v>
      </c>
      <c r="R47" t="str">
        <f t="shared" si="7"/>
        <v/>
      </c>
    </row>
    <row r="48" spans="1:18" ht="13.15" customHeight="1" x14ac:dyDescent="0.2">
      <c r="A48" s="57">
        <v>39</v>
      </c>
      <c r="B48" s="32">
        <v>1</v>
      </c>
      <c r="C48" s="4" t="s">
        <v>253</v>
      </c>
      <c r="D48" s="4" t="s">
        <v>254</v>
      </c>
      <c r="E48" s="4" t="s">
        <v>268</v>
      </c>
      <c r="F48" s="31" t="s">
        <v>32</v>
      </c>
      <c r="G48" s="11">
        <v>107</v>
      </c>
      <c r="H48" s="25">
        <v>36101</v>
      </c>
      <c r="I48" s="5">
        <v>0.44097222222223498</v>
      </c>
      <c r="J48" s="7">
        <v>0.45908564814814817</v>
      </c>
      <c r="K48" s="9">
        <f t="shared" si="8"/>
        <v>1.8113425925913196E-2</v>
      </c>
      <c r="L48" s="6">
        <f t="shared" si="9"/>
        <v>19.322683706083868</v>
      </c>
      <c r="M48">
        <f t="shared" si="10"/>
        <v>38</v>
      </c>
      <c r="N48">
        <f t="shared" si="3"/>
        <v>113</v>
      </c>
      <c r="O48">
        <f t="shared" si="11"/>
        <v>1</v>
      </c>
      <c r="P48">
        <f t="shared" si="12"/>
        <v>1</v>
      </c>
      <c r="Q48" t="str">
        <f t="shared" ref="Q48:Q66" si="13">IF(K48=K47,"ex-aequo","")</f>
        <v/>
      </c>
      <c r="R48" t="str">
        <f t="shared" si="7"/>
        <v/>
      </c>
    </row>
    <row r="49" spans="1:18" ht="13.15" customHeight="1" x14ac:dyDescent="0.2">
      <c r="A49" s="57">
        <v>40</v>
      </c>
      <c r="B49" s="32">
        <v>18</v>
      </c>
      <c r="C49" s="4" t="s">
        <v>204</v>
      </c>
      <c r="D49" s="4" t="s">
        <v>205</v>
      </c>
      <c r="E49" s="4" t="s">
        <v>46</v>
      </c>
      <c r="F49" s="31" t="s">
        <v>28</v>
      </c>
      <c r="G49" s="11">
        <v>83</v>
      </c>
      <c r="H49" s="25">
        <v>26240</v>
      </c>
      <c r="I49" s="5">
        <v>0.40902777777777799</v>
      </c>
      <c r="J49" s="7">
        <v>0.42715277777777777</v>
      </c>
      <c r="K49" s="9">
        <f t="shared" si="8"/>
        <v>1.812499999999978E-2</v>
      </c>
      <c r="L49" s="6">
        <f t="shared" si="9"/>
        <v>19.310344827586441</v>
      </c>
      <c r="M49">
        <f t="shared" si="10"/>
        <v>39</v>
      </c>
      <c r="N49">
        <f t="shared" si="3"/>
        <v>113</v>
      </c>
      <c r="O49">
        <f t="shared" si="11"/>
        <v>18</v>
      </c>
      <c r="P49">
        <f t="shared" si="12"/>
        <v>19</v>
      </c>
      <c r="Q49" t="str">
        <f t="shared" si="13"/>
        <v/>
      </c>
      <c r="R49" t="str">
        <f t="shared" si="7"/>
        <v/>
      </c>
    </row>
    <row r="50" spans="1:18" ht="13.15" customHeight="1" x14ac:dyDescent="0.2">
      <c r="A50" s="57">
        <v>41</v>
      </c>
      <c r="B50" s="32">
        <v>1</v>
      </c>
      <c r="C50" s="11" t="s">
        <v>122</v>
      </c>
      <c r="D50" s="11" t="s">
        <v>123</v>
      </c>
      <c r="E50" s="11" t="s">
        <v>43</v>
      </c>
      <c r="F50" s="31" t="s">
        <v>23</v>
      </c>
      <c r="G50" s="11">
        <v>39</v>
      </c>
      <c r="H50" s="25">
        <v>29540</v>
      </c>
      <c r="I50" s="5">
        <v>0.375694444444444</v>
      </c>
      <c r="J50" s="7">
        <v>0.39394675925925932</v>
      </c>
      <c r="K50" s="9">
        <f t="shared" si="8"/>
        <v>1.8252314814815318E-2</v>
      </c>
      <c r="L50" s="6">
        <f t="shared" si="9"/>
        <v>19.175649968293701</v>
      </c>
      <c r="M50">
        <f t="shared" si="10"/>
        <v>40</v>
      </c>
      <c r="N50">
        <f t="shared" si="3"/>
        <v>113</v>
      </c>
      <c r="O50">
        <f t="shared" si="11"/>
        <v>1</v>
      </c>
      <c r="P50">
        <f t="shared" si="12"/>
        <v>18</v>
      </c>
      <c r="Q50" t="str">
        <f t="shared" si="13"/>
        <v/>
      </c>
      <c r="R50" t="str">
        <f t="shared" si="7"/>
        <v/>
      </c>
    </row>
    <row r="51" spans="1:18" ht="13.15" customHeight="1" x14ac:dyDescent="0.2">
      <c r="A51" s="57">
        <v>42</v>
      </c>
      <c r="B51" s="32">
        <v>6</v>
      </c>
      <c r="C51" s="11" t="s">
        <v>81</v>
      </c>
      <c r="D51" s="11" t="s">
        <v>82</v>
      </c>
      <c r="E51" s="11" t="s">
        <v>40</v>
      </c>
      <c r="F51" s="31" t="s">
        <v>24</v>
      </c>
      <c r="G51" s="11">
        <v>21</v>
      </c>
      <c r="H51" s="25">
        <v>31767</v>
      </c>
      <c r="I51" s="5">
        <v>0.35763888888888901</v>
      </c>
      <c r="J51" s="7">
        <v>0.37593750000000004</v>
      </c>
      <c r="K51" s="9">
        <f t="shared" si="8"/>
        <v>1.8298611111111029E-2</v>
      </c>
      <c r="L51" s="6">
        <f t="shared" si="9"/>
        <v>19.127134724857772</v>
      </c>
      <c r="M51">
        <f t="shared" si="10"/>
        <v>41</v>
      </c>
      <c r="N51">
        <f t="shared" si="3"/>
        <v>113</v>
      </c>
      <c r="O51">
        <f t="shared" si="11"/>
        <v>6</v>
      </c>
      <c r="P51">
        <f t="shared" si="12"/>
        <v>10</v>
      </c>
      <c r="Q51" t="str">
        <f t="shared" si="13"/>
        <v/>
      </c>
      <c r="R51" t="str">
        <f t="shared" si="7"/>
        <v/>
      </c>
    </row>
    <row r="52" spans="1:18" ht="13.15" customHeight="1" x14ac:dyDescent="0.2">
      <c r="A52" s="57">
        <v>43</v>
      </c>
      <c r="B52" s="32">
        <v>19</v>
      </c>
      <c r="C52" s="4" t="s">
        <v>125</v>
      </c>
      <c r="D52" s="4" t="s">
        <v>126</v>
      </c>
      <c r="E52" s="4" t="s">
        <v>43</v>
      </c>
      <c r="F52" s="31" t="s">
        <v>28</v>
      </c>
      <c r="G52" s="11">
        <v>41</v>
      </c>
      <c r="H52" s="25">
        <v>26174</v>
      </c>
      <c r="I52" s="5">
        <v>0.374305555555556</v>
      </c>
      <c r="J52" s="7">
        <v>0.39262731481481478</v>
      </c>
      <c r="K52" s="9">
        <f t="shared" si="8"/>
        <v>1.8321759259258774E-2</v>
      </c>
      <c r="L52" s="6">
        <f t="shared" si="9"/>
        <v>19.102969046115479</v>
      </c>
      <c r="M52">
        <f t="shared" si="10"/>
        <v>42</v>
      </c>
      <c r="N52">
        <f t="shared" si="3"/>
        <v>113</v>
      </c>
      <c r="O52">
        <f t="shared" si="11"/>
        <v>19</v>
      </c>
      <c r="P52">
        <f t="shared" si="12"/>
        <v>19</v>
      </c>
      <c r="Q52" t="str">
        <f t="shared" si="13"/>
        <v/>
      </c>
      <c r="R52" t="str">
        <f t="shared" si="7"/>
        <v/>
      </c>
    </row>
    <row r="53" spans="1:18" ht="13.15" customHeight="1" x14ac:dyDescent="0.2">
      <c r="A53" s="57">
        <v>44</v>
      </c>
      <c r="B53" s="32">
        <v>7</v>
      </c>
      <c r="C53" s="11" t="s">
        <v>54</v>
      </c>
      <c r="D53" s="11" t="s">
        <v>55</v>
      </c>
      <c r="E53" s="11" t="s">
        <v>40</v>
      </c>
      <c r="F53" s="31" t="s">
        <v>24</v>
      </c>
      <c r="G53" s="11">
        <v>7</v>
      </c>
      <c r="H53" s="25">
        <v>23968</v>
      </c>
      <c r="I53" s="5">
        <v>0.37777777777777799</v>
      </c>
      <c r="J53" s="7">
        <v>0.39623842592592595</v>
      </c>
      <c r="K53" s="9">
        <f t="shared" si="8"/>
        <v>1.8460648148147962E-2</v>
      </c>
      <c r="L53" s="6">
        <f t="shared" si="9"/>
        <v>18.959247648903013</v>
      </c>
      <c r="M53">
        <f t="shared" si="10"/>
        <v>43</v>
      </c>
      <c r="N53">
        <f t="shared" si="3"/>
        <v>113</v>
      </c>
      <c r="O53">
        <f t="shared" si="11"/>
        <v>7</v>
      </c>
      <c r="P53">
        <f t="shared" si="12"/>
        <v>10</v>
      </c>
      <c r="Q53" t="str">
        <f t="shared" si="13"/>
        <v/>
      </c>
      <c r="R53" t="str">
        <f t="shared" si="7"/>
        <v/>
      </c>
    </row>
    <row r="54" spans="1:18" ht="13.15" customHeight="1" x14ac:dyDescent="0.2">
      <c r="A54" s="57">
        <v>45</v>
      </c>
      <c r="B54" s="32">
        <v>2</v>
      </c>
      <c r="C54" s="11" t="s">
        <v>77</v>
      </c>
      <c r="D54" s="11" t="s">
        <v>78</v>
      </c>
      <c r="E54" s="11" t="s">
        <v>38</v>
      </c>
      <c r="F54" s="31" t="s">
        <v>23</v>
      </c>
      <c r="G54" s="11">
        <v>19</v>
      </c>
      <c r="H54" s="25">
        <v>19520</v>
      </c>
      <c r="I54" s="5">
        <v>0.390277777777778</v>
      </c>
      <c r="J54" s="7">
        <v>0.40887731481481482</v>
      </c>
      <c r="K54" s="9">
        <f t="shared" si="8"/>
        <v>1.8599537037036817E-2</v>
      </c>
      <c r="L54" s="6">
        <f t="shared" si="9"/>
        <v>18.817672682016401</v>
      </c>
      <c r="M54">
        <f t="shared" si="10"/>
        <v>44</v>
      </c>
      <c r="N54">
        <f t="shared" si="3"/>
        <v>113</v>
      </c>
      <c r="O54">
        <f t="shared" si="11"/>
        <v>2</v>
      </c>
      <c r="P54">
        <f t="shared" si="12"/>
        <v>18</v>
      </c>
      <c r="Q54" t="str">
        <f t="shared" si="13"/>
        <v/>
      </c>
      <c r="R54" t="str">
        <f t="shared" si="7"/>
        <v/>
      </c>
    </row>
    <row r="55" spans="1:18" ht="13.15" customHeight="1" x14ac:dyDescent="0.2">
      <c r="A55" s="57">
        <v>46</v>
      </c>
      <c r="B55" s="32">
        <v>2</v>
      </c>
      <c r="C55" s="4" t="s">
        <v>157</v>
      </c>
      <c r="D55" s="4" t="s">
        <v>158</v>
      </c>
      <c r="E55" s="11" t="s">
        <v>268</v>
      </c>
      <c r="F55" s="31" t="s">
        <v>181</v>
      </c>
      <c r="G55" s="11">
        <v>58</v>
      </c>
      <c r="H55" s="25">
        <v>36916</v>
      </c>
      <c r="I55" s="5">
        <v>0.38611111111111102</v>
      </c>
      <c r="J55" s="7">
        <v>0.40484953703703702</v>
      </c>
      <c r="K55" s="9">
        <f t="shared" si="8"/>
        <v>1.8738425925926006E-2</v>
      </c>
      <c r="L55" s="6">
        <f t="shared" si="9"/>
        <v>18.678196417541614</v>
      </c>
      <c r="M55">
        <f t="shared" si="10"/>
        <v>45</v>
      </c>
      <c r="N55">
        <f t="shared" si="3"/>
        <v>113</v>
      </c>
      <c r="O55">
        <f t="shared" si="11"/>
        <v>2</v>
      </c>
      <c r="P55">
        <f t="shared" si="12"/>
        <v>6</v>
      </c>
      <c r="Q55" t="str">
        <f t="shared" si="13"/>
        <v/>
      </c>
      <c r="R55" t="str">
        <f t="shared" si="7"/>
        <v/>
      </c>
    </row>
    <row r="56" spans="1:18" ht="13.15" customHeight="1" x14ac:dyDescent="0.2">
      <c r="A56" s="57">
        <v>47</v>
      </c>
      <c r="B56" s="32">
        <v>3</v>
      </c>
      <c r="C56" s="11" t="s">
        <v>110</v>
      </c>
      <c r="D56" s="11" t="s">
        <v>111</v>
      </c>
      <c r="E56" s="11" t="s">
        <v>95</v>
      </c>
      <c r="F56" s="31" t="s">
        <v>23</v>
      </c>
      <c r="G56" s="11">
        <v>33</v>
      </c>
      <c r="H56" s="25">
        <v>23312</v>
      </c>
      <c r="I56" s="5">
        <v>0.39791666666666597</v>
      </c>
      <c r="J56" s="7">
        <v>0.41671296296296295</v>
      </c>
      <c r="K56" s="9">
        <f t="shared" si="8"/>
        <v>1.8796296296296977E-2</v>
      </c>
      <c r="L56" s="6">
        <f t="shared" si="9"/>
        <v>18.620689655171741</v>
      </c>
      <c r="M56">
        <f t="shared" si="10"/>
        <v>46</v>
      </c>
      <c r="O56">
        <f t="shared" si="11"/>
        <v>3</v>
      </c>
      <c r="P56">
        <f t="shared" si="12"/>
        <v>18</v>
      </c>
      <c r="R56" t="str">
        <f t="shared" si="7"/>
        <v/>
      </c>
    </row>
    <row r="57" spans="1:18" ht="13.15" customHeight="1" x14ac:dyDescent="0.2">
      <c r="A57" s="57">
        <v>48</v>
      </c>
      <c r="B57" s="32">
        <v>7</v>
      </c>
      <c r="C57" s="11" t="s">
        <v>168</v>
      </c>
      <c r="D57" s="11" t="s">
        <v>129</v>
      </c>
      <c r="E57" s="11" t="s">
        <v>141</v>
      </c>
      <c r="F57" s="31" t="s">
        <v>33</v>
      </c>
      <c r="G57" s="11">
        <v>63</v>
      </c>
      <c r="H57" s="25">
        <v>27756</v>
      </c>
      <c r="I57" s="5">
        <v>0.41458333333333303</v>
      </c>
      <c r="J57" s="7">
        <v>0.43357638888888889</v>
      </c>
      <c r="K57" s="9">
        <f t="shared" si="8"/>
        <v>1.899305555555586E-2</v>
      </c>
      <c r="L57" s="6">
        <f t="shared" si="9"/>
        <v>18.427787934186178</v>
      </c>
      <c r="M57">
        <f t="shared" si="10"/>
        <v>47</v>
      </c>
      <c r="N57">
        <f t="shared" ref="N57:N88" si="14">COUNT($K$11:$K$813)</f>
        <v>113</v>
      </c>
      <c r="O57">
        <f t="shared" si="11"/>
        <v>7</v>
      </c>
      <c r="P57">
        <f t="shared" si="12"/>
        <v>10</v>
      </c>
      <c r="Q57" t="str">
        <f>IF(K57=K55,"ex-aequo","")</f>
        <v/>
      </c>
      <c r="R57" t="str">
        <f t="shared" si="7"/>
        <v/>
      </c>
    </row>
    <row r="58" spans="1:18" ht="13.15" customHeight="1" x14ac:dyDescent="0.2">
      <c r="A58" s="57">
        <v>49</v>
      </c>
      <c r="B58" s="32">
        <v>4</v>
      </c>
      <c r="C58" s="11" t="s">
        <v>206</v>
      </c>
      <c r="D58" s="11" t="s">
        <v>167</v>
      </c>
      <c r="E58" s="11" t="s">
        <v>40</v>
      </c>
      <c r="F58" s="31" t="s">
        <v>23</v>
      </c>
      <c r="G58" s="11">
        <v>84</v>
      </c>
      <c r="H58" s="25">
        <v>29257</v>
      </c>
      <c r="I58" s="5">
        <v>0.43194444444444902</v>
      </c>
      <c r="J58" s="7">
        <v>0.45096064814814812</v>
      </c>
      <c r="K58" s="9">
        <f t="shared" si="8"/>
        <v>1.9016203703699108E-2</v>
      </c>
      <c r="L58" s="6">
        <f t="shared" si="9"/>
        <v>18.405356055999579</v>
      </c>
      <c r="M58">
        <f t="shared" si="10"/>
        <v>48</v>
      </c>
      <c r="N58">
        <f t="shared" si="14"/>
        <v>113</v>
      </c>
      <c r="O58">
        <f t="shared" si="11"/>
        <v>4</v>
      </c>
      <c r="P58">
        <f t="shared" si="12"/>
        <v>18</v>
      </c>
      <c r="Q58" t="str">
        <f t="shared" si="13"/>
        <v/>
      </c>
      <c r="R58" t="str">
        <f t="shared" si="7"/>
        <v/>
      </c>
    </row>
    <row r="59" spans="1:18" ht="13.15" customHeight="1" x14ac:dyDescent="0.2">
      <c r="A59" s="57">
        <v>50</v>
      </c>
      <c r="B59" s="32">
        <v>8</v>
      </c>
      <c r="C59" s="8" t="s">
        <v>180</v>
      </c>
      <c r="D59" s="8" t="s">
        <v>45</v>
      </c>
      <c r="E59" s="8" t="s">
        <v>179</v>
      </c>
      <c r="F59" s="31" t="s">
        <v>24</v>
      </c>
      <c r="G59" s="11">
        <v>70</v>
      </c>
      <c r="H59" s="26">
        <v>26640</v>
      </c>
      <c r="I59" s="5">
        <v>0.422916666666666</v>
      </c>
      <c r="J59" s="7">
        <v>0.44194444444444447</v>
      </c>
      <c r="K59" s="9">
        <f t="shared" si="8"/>
        <v>1.9027777777778476E-2</v>
      </c>
      <c r="L59" s="6">
        <f t="shared" si="9"/>
        <v>18.394160583940931</v>
      </c>
      <c r="M59">
        <f t="shared" si="10"/>
        <v>49</v>
      </c>
      <c r="N59">
        <f t="shared" si="14"/>
        <v>113</v>
      </c>
      <c r="O59">
        <f t="shared" si="11"/>
        <v>8</v>
      </c>
      <c r="P59">
        <f t="shared" si="12"/>
        <v>10</v>
      </c>
      <c r="Q59" t="str">
        <f t="shared" si="13"/>
        <v/>
      </c>
      <c r="R59" t="str">
        <f t="shared" si="7"/>
        <v/>
      </c>
    </row>
    <row r="60" spans="1:18" ht="13.15" customHeight="1" x14ac:dyDescent="0.2">
      <c r="A60" s="57">
        <v>51</v>
      </c>
      <c r="B60" s="32">
        <v>3</v>
      </c>
      <c r="C60" s="11" t="s">
        <v>120</v>
      </c>
      <c r="D60" s="11" t="s">
        <v>121</v>
      </c>
      <c r="E60" s="11" t="s">
        <v>269</v>
      </c>
      <c r="F60" s="31" t="s">
        <v>181</v>
      </c>
      <c r="G60" s="11">
        <v>38</v>
      </c>
      <c r="H60" s="25">
        <v>37081</v>
      </c>
      <c r="I60" s="5">
        <v>0.42986111111111303</v>
      </c>
      <c r="J60" s="7">
        <v>0.44891203703703703</v>
      </c>
      <c r="K60" s="9">
        <f t="shared" si="8"/>
        <v>1.9050925925924E-2</v>
      </c>
      <c r="L60" s="6">
        <f t="shared" si="9"/>
        <v>18.371810449576586</v>
      </c>
      <c r="M60">
        <f t="shared" si="10"/>
        <v>50</v>
      </c>
      <c r="N60">
        <f t="shared" si="14"/>
        <v>113</v>
      </c>
      <c r="O60">
        <f t="shared" si="11"/>
        <v>3</v>
      </c>
      <c r="P60">
        <f t="shared" si="12"/>
        <v>6</v>
      </c>
      <c r="Q60" t="str">
        <f t="shared" si="13"/>
        <v/>
      </c>
      <c r="R60" t="str">
        <f t="shared" si="7"/>
        <v/>
      </c>
    </row>
    <row r="61" spans="1:18" ht="13.15" customHeight="1" x14ac:dyDescent="0.2">
      <c r="A61" s="57">
        <v>52</v>
      </c>
      <c r="B61" s="32">
        <v>5</v>
      </c>
      <c r="C61" s="4" t="s">
        <v>69</v>
      </c>
      <c r="D61" s="4" t="s">
        <v>70</v>
      </c>
      <c r="E61" s="4" t="s">
        <v>65</v>
      </c>
      <c r="F61" s="31" t="s">
        <v>23</v>
      </c>
      <c r="G61" s="11">
        <v>14</v>
      </c>
      <c r="H61" s="25">
        <v>24949</v>
      </c>
      <c r="I61" s="5">
        <v>0.389583333333333</v>
      </c>
      <c r="J61" s="7">
        <v>0.40864583333333332</v>
      </c>
      <c r="K61" s="9">
        <f t="shared" si="8"/>
        <v>1.9062500000000315E-2</v>
      </c>
      <c r="L61" s="6">
        <f t="shared" si="9"/>
        <v>18.360655737704615</v>
      </c>
      <c r="M61">
        <f t="shared" si="10"/>
        <v>51</v>
      </c>
      <c r="N61">
        <f t="shared" si="14"/>
        <v>113</v>
      </c>
      <c r="O61">
        <f t="shared" si="11"/>
        <v>5</v>
      </c>
      <c r="P61">
        <f t="shared" si="12"/>
        <v>18</v>
      </c>
      <c r="Q61" t="str">
        <f t="shared" si="13"/>
        <v/>
      </c>
      <c r="R61" t="str">
        <f t="shared" si="7"/>
        <v/>
      </c>
    </row>
    <row r="62" spans="1:18" ht="13.15" customHeight="1" x14ac:dyDescent="0.2">
      <c r="A62" s="57">
        <v>53</v>
      </c>
      <c r="B62" s="32">
        <v>9</v>
      </c>
      <c r="C62" s="11" t="s">
        <v>171</v>
      </c>
      <c r="D62" s="11" t="s">
        <v>172</v>
      </c>
      <c r="E62" s="11" t="s">
        <v>46</v>
      </c>
      <c r="F62" s="31" t="s">
        <v>24</v>
      </c>
      <c r="G62" s="11">
        <v>65</v>
      </c>
      <c r="H62" s="25">
        <v>28331</v>
      </c>
      <c r="I62" s="5">
        <v>0.421527777777778</v>
      </c>
      <c r="J62" s="7">
        <v>0.44079861111111113</v>
      </c>
      <c r="K62" s="9">
        <f t="shared" si="8"/>
        <v>1.9270833333333126E-2</v>
      </c>
      <c r="L62" s="6">
        <f t="shared" si="9"/>
        <v>18.162162162162357</v>
      </c>
      <c r="M62">
        <f t="shared" si="10"/>
        <v>52</v>
      </c>
      <c r="N62">
        <f t="shared" si="14"/>
        <v>113</v>
      </c>
      <c r="O62">
        <f t="shared" si="11"/>
        <v>9</v>
      </c>
      <c r="P62">
        <f t="shared" si="12"/>
        <v>10</v>
      </c>
      <c r="Q62" t="str">
        <f t="shared" si="13"/>
        <v/>
      </c>
      <c r="R62" t="str">
        <f t="shared" si="7"/>
        <v/>
      </c>
    </row>
    <row r="63" spans="1:18" ht="13.15" customHeight="1" x14ac:dyDescent="0.2">
      <c r="A63" s="57">
        <v>54</v>
      </c>
      <c r="B63" s="32">
        <v>8</v>
      </c>
      <c r="C63" s="11" t="s">
        <v>96</v>
      </c>
      <c r="D63" s="11" t="s">
        <v>97</v>
      </c>
      <c r="E63" s="11" t="s">
        <v>98</v>
      </c>
      <c r="F63" s="31" t="s">
        <v>33</v>
      </c>
      <c r="G63" s="11">
        <v>27</v>
      </c>
      <c r="H63" s="25">
        <v>26653</v>
      </c>
      <c r="I63" s="5">
        <v>0.40833333333333299</v>
      </c>
      <c r="J63" s="7">
        <v>0.42766203703703703</v>
      </c>
      <c r="K63" s="9">
        <f t="shared" si="8"/>
        <v>1.9328703703704042E-2</v>
      </c>
      <c r="L63" s="6">
        <f t="shared" si="9"/>
        <v>18.107784431137407</v>
      </c>
      <c r="M63">
        <f t="shared" si="10"/>
        <v>53</v>
      </c>
      <c r="N63">
        <f t="shared" si="14"/>
        <v>113</v>
      </c>
      <c r="O63">
        <f t="shared" si="11"/>
        <v>8</v>
      </c>
      <c r="P63">
        <f t="shared" si="12"/>
        <v>10</v>
      </c>
      <c r="Q63" t="str">
        <f t="shared" si="13"/>
        <v/>
      </c>
      <c r="R63" t="str">
        <f t="shared" si="7"/>
        <v/>
      </c>
    </row>
    <row r="64" spans="1:18" ht="13.15" customHeight="1" x14ac:dyDescent="0.2">
      <c r="A64" s="57">
        <v>55</v>
      </c>
      <c r="B64" s="32">
        <v>6</v>
      </c>
      <c r="C64" s="11" t="s">
        <v>146</v>
      </c>
      <c r="D64" s="11" t="s">
        <v>148</v>
      </c>
      <c r="E64" s="11" t="s">
        <v>65</v>
      </c>
      <c r="F64" s="31" t="s">
        <v>23</v>
      </c>
      <c r="G64" s="11">
        <v>53</v>
      </c>
      <c r="H64" s="25">
        <v>25103</v>
      </c>
      <c r="I64" s="5">
        <v>0.41736111111111102</v>
      </c>
      <c r="J64" s="7">
        <v>0.43678240740740737</v>
      </c>
      <c r="K64" s="9">
        <f t="shared" si="8"/>
        <v>1.9421296296296353E-2</v>
      </c>
      <c r="L64" s="6">
        <f t="shared" si="9"/>
        <v>18.021454112038089</v>
      </c>
      <c r="M64">
        <f t="shared" si="10"/>
        <v>54</v>
      </c>
      <c r="N64">
        <f t="shared" si="14"/>
        <v>113</v>
      </c>
      <c r="O64">
        <f t="shared" si="11"/>
        <v>6</v>
      </c>
      <c r="P64">
        <f t="shared" si="12"/>
        <v>18</v>
      </c>
      <c r="Q64" t="str">
        <f t="shared" si="13"/>
        <v/>
      </c>
      <c r="R64" t="str">
        <f t="shared" si="7"/>
        <v/>
      </c>
    </row>
    <row r="65" spans="1:18" ht="13.15" customHeight="1" x14ac:dyDescent="0.2">
      <c r="A65" s="57">
        <v>55</v>
      </c>
      <c r="B65" s="32">
        <v>10</v>
      </c>
      <c r="C65" s="11" t="s">
        <v>209</v>
      </c>
      <c r="D65" s="11" t="s">
        <v>210</v>
      </c>
      <c r="E65" s="11" t="s">
        <v>46</v>
      </c>
      <c r="F65" s="31" t="s">
        <v>24</v>
      </c>
      <c r="G65" s="11">
        <v>86</v>
      </c>
      <c r="H65" s="25">
        <v>31812</v>
      </c>
      <c r="I65" s="5">
        <v>0.41180555555555498</v>
      </c>
      <c r="J65" s="7">
        <v>0.43122685185185183</v>
      </c>
      <c r="K65" s="9">
        <f t="shared" si="8"/>
        <v>1.9421296296296853E-2</v>
      </c>
      <c r="L65" s="6">
        <f t="shared" si="9"/>
        <v>18.021454112037624</v>
      </c>
      <c r="M65">
        <f t="shared" si="10"/>
        <v>55</v>
      </c>
      <c r="N65">
        <f t="shared" si="14"/>
        <v>113</v>
      </c>
      <c r="O65">
        <f t="shared" si="11"/>
        <v>10</v>
      </c>
      <c r="P65">
        <f t="shared" si="12"/>
        <v>10</v>
      </c>
      <c r="Q65" t="str">
        <f t="shared" si="13"/>
        <v/>
      </c>
      <c r="R65" t="str">
        <f t="shared" si="7"/>
        <v/>
      </c>
    </row>
    <row r="66" spans="1:18" ht="13.15" customHeight="1" x14ac:dyDescent="0.2">
      <c r="A66" s="57">
        <v>57</v>
      </c>
      <c r="B66" s="32">
        <v>9</v>
      </c>
      <c r="C66" s="4" t="s">
        <v>273</v>
      </c>
      <c r="D66" s="4" t="s">
        <v>45</v>
      </c>
      <c r="E66" s="4" t="s">
        <v>274</v>
      </c>
      <c r="F66" s="31" t="s">
        <v>33</v>
      </c>
      <c r="G66" s="11">
        <v>114</v>
      </c>
      <c r="H66" s="25">
        <v>27824</v>
      </c>
      <c r="I66" s="5">
        <v>0.44583333333335101</v>
      </c>
      <c r="J66" s="7">
        <v>0.46537037037037038</v>
      </c>
      <c r="K66" s="9">
        <f t="shared" si="8"/>
        <v>1.9537037037019367E-2</v>
      </c>
      <c r="L66" s="6">
        <f t="shared" si="9"/>
        <v>17.914691943144167</v>
      </c>
      <c r="M66">
        <f t="shared" si="10"/>
        <v>56</v>
      </c>
      <c r="N66">
        <f t="shared" si="14"/>
        <v>113</v>
      </c>
      <c r="O66">
        <f t="shared" si="11"/>
        <v>9</v>
      </c>
      <c r="P66">
        <f t="shared" si="12"/>
        <v>10</v>
      </c>
      <c r="Q66" t="str">
        <f t="shared" si="13"/>
        <v/>
      </c>
      <c r="R66" t="str">
        <f t="shared" si="7"/>
        <v/>
      </c>
    </row>
    <row r="67" spans="1:18" ht="13.15" customHeight="1" x14ac:dyDescent="0.2">
      <c r="A67" s="57">
        <v>58</v>
      </c>
      <c r="B67" s="32">
        <v>7</v>
      </c>
      <c r="C67" s="4" t="s">
        <v>228</v>
      </c>
      <c r="D67" s="4" t="s">
        <v>80</v>
      </c>
      <c r="E67" s="4" t="s">
        <v>195</v>
      </c>
      <c r="F67" s="31" t="s">
        <v>23</v>
      </c>
      <c r="G67" s="11">
        <v>95</v>
      </c>
      <c r="H67" s="25">
        <v>20585</v>
      </c>
      <c r="I67" s="5">
        <v>0.44513888888890601</v>
      </c>
      <c r="J67" s="7">
        <v>0.4647222222222222</v>
      </c>
      <c r="K67" s="9">
        <f t="shared" si="8"/>
        <v>1.9583333333316189E-2</v>
      </c>
      <c r="L67" s="6">
        <f t="shared" si="9"/>
        <v>17.872340425547563</v>
      </c>
      <c r="M67">
        <f t="shared" si="10"/>
        <v>57</v>
      </c>
      <c r="N67">
        <f t="shared" si="14"/>
        <v>113</v>
      </c>
      <c r="O67">
        <f t="shared" si="11"/>
        <v>7</v>
      </c>
      <c r="P67">
        <f t="shared" si="12"/>
        <v>18</v>
      </c>
      <c r="R67" t="str">
        <f t="shared" si="7"/>
        <v/>
      </c>
    </row>
    <row r="68" spans="1:18" ht="13.15" customHeight="1" x14ac:dyDescent="0.2">
      <c r="A68" s="57">
        <v>59</v>
      </c>
      <c r="B68" s="32">
        <v>8</v>
      </c>
      <c r="C68" s="4" t="s">
        <v>189</v>
      </c>
      <c r="D68" s="4" t="s">
        <v>190</v>
      </c>
      <c r="E68" s="4" t="s">
        <v>40</v>
      </c>
      <c r="F68" s="31" t="s">
        <v>23</v>
      </c>
      <c r="G68" s="11">
        <v>76</v>
      </c>
      <c r="H68" s="25">
        <v>23712</v>
      </c>
      <c r="I68" s="5">
        <v>0.40138888888888902</v>
      </c>
      <c r="J68" s="7">
        <v>0.42103009259259255</v>
      </c>
      <c r="K68" s="9">
        <f t="shared" si="8"/>
        <v>1.9641203703703536E-2</v>
      </c>
      <c r="L68" s="6">
        <f t="shared" si="9"/>
        <v>17.819681791396736</v>
      </c>
      <c r="M68">
        <f t="shared" si="10"/>
        <v>58</v>
      </c>
      <c r="N68">
        <f t="shared" si="14"/>
        <v>113</v>
      </c>
      <c r="O68">
        <f t="shared" si="11"/>
        <v>8</v>
      </c>
      <c r="P68">
        <f t="shared" si="12"/>
        <v>18</v>
      </c>
      <c r="R68" t="str">
        <f t="shared" si="7"/>
        <v/>
      </c>
    </row>
    <row r="69" spans="1:18" ht="13.15" customHeight="1" x14ac:dyDescent="0.2">
      <c r="A69" s="57">
        <v>60</v>
      </c>
      <c r="B69" s="32">
        <v>9</v>
      </c>
      <c r="C69" s="4" t="s">
        <v>183</v>
      </c>
      <c r="D69" s="4" t="s">
        <v>184</v>
      </c>
      <c r="E69" s="4" t="s">
        <v>179</v>
      </c>
      <c r="F69" s="31" t="s">
        <v>23</v>
      </c>
      <c r="G69" s="11">
        <v>72</v>
      </c>
      <c r="H69" s="25">
        <v>29712</v>
      </c>
      <c r="I69" s="5">
        <v>0.42430555555555499</v>
      </c>
      <c r="J69" s="7">
        <v>0.44399305555555557</v>
      </c>
      <c r="K69" s="9">
        <f t="shared" si="8"/>
        <v>1.968750000000058E-2</v>
      </c>
      <c r="L69" s="6">
        <f t="shared" si="9"/>
        <v>17.777777777777256</v>
      </c>
      <c r="M69">
        <f t="shared" si="10"/>
        <v>59</v>
      </c>
      <c r="N69">
        <f t="shared" si="14"/>
        <v>113</v>
      </c>
      <c r="O69">
        <f t="shared" si="11"/>
        <v>9</v>
      </c>
      <c r="P69">
        <f t="shared" si="12"/>
        <v>18</v>
      </c>
      <c r="R69" t="str">
        <f t="shared" si="7"/>
        <v/>
      </c>
    </row>
    <row r="70" spans="1:18" ht="13.15" customHeight="1" x14ac:dyDescent="0.2">
      <c r="A70" s="57">
        <v>61</v>
      </c>
      <c r="B70" s="32">
        <v>4</v>
      </c>
      <c r="C70" s="11" t="s">
        <v>222</v>
      </c>
      <c r="D70" s="11" t="s">
        <v>223</v>
      </c>
      <c r="E70" s="11" t="s">
        <v>271</v>
      </c>
      <c r="F70" s="31" t="s">
        <v>181</v>
      </c>
      <c r="G70" s="11">
        <v>92</v>
      </c>
      <c r="H70" s="25">
        <v>36893</v>
      </c>
      <c r="I70" s="5">
        <v>0.43368055555555557</v>
      </c>
      <c r="J70" s="7">
        <v>0.45337962962962958</v>
      </c>
      <c r="K70" s="9">
        <f t="shared" si="8"/>
        <v>1.9699074074074008E-2</v>
      </c>
      <c r="L70" s="6">
        <f t="shared" si="9"/>
        <v>17.767332549941305</v>
      </c>
      <c r="M70">
        <f t="shared" si="10"/>
        <v>60</v>
      </c>
      <c r="N70">
        <f t="shared" si="14"/>
        <v>113</v>
      </c>
      <c r="O70">
        <f t="shared" si="11"/>
        <v>4</v>
      </c>
      <c r="P70">
        <f t="shared" si="12"/>
        <v>6</v>
      </c>
      <c r="R70" t="str">
        <f t="shared" si="7"/>
        <v/>
      </c>
    </row>
    <row r="71" spans="1:18" ht="13.15" customHeight="1" x14ac:dyDescent="0.2">
      <c r="A71" s="57">
        <v>62</v>
      </c>
      <c r="B71" s="32">
        <v>1</v>
      </c>
      <c r="C71" s="11" t="s">
        <v>91</v>
      </c>
      <c r="D71" s="11" t="s">
        <v>92</v>
      </c>
      <c r="E71" s="11" t="s">
        <v>275</v>
      </c>
      <c r="F71" s="31" t="s">
        <v>237</v>
      </c>
      <c r="G71" s="11">
        <v>25</v>
      </c>
      <c r="H71" s="25">
        <v>38450</v>
      </c>
      <c r="I71" s="5">
        <v>0.39513888888888898</v>
      </c>
      <c r="J71" s="7">
        <v>0.41486111111111112</v>
      </c>
      <c r="K71" s="9">
        <f t="shared" si="8"/>
        <v>1.9722222222222141E-2</v>
      </c>
      <c r="L71" s="6">
        <f t="shared" si="9"/>
        <v>17.746478873239511</v>
      </c>
      <c r="M71">
        <f t="shared" si="10"/>
        <v>61</v>
      </c>
      <c r="N71">
        <f t="shared" si="14"/>
        <v>113</v>
      </c>
      <c r="O71">
        <f t="shared" si="11"/>
        <v>1</v>
      </c>
      <c r="P71">
        <f t="shared" si="12"/>
        <v>1</v>
      </c>
      <c r="R71" t="str">
        <f t="shared" si="7"/>
        <v/>
      </c>
    </row>
    <row r="72" spans="1:18" ht="13.15" customHeight="1" x14ac:dyDescent="0.2">
      <c r="A72" s="57">
        <v>63</v>
      </c>
      <c r="B72" s="32">
        <v>10</v>
      </c>
      <c r="C72" s="4" t="s">
        <v>36</v>
      </c>
      <c r="D72" s="4" t="s">
        <v>37</v>
      </c>
      <c r="E72" s="4" t="s">
        <v>38</v>
      </c>
      <c r="F72" s="31" t="s">
        <v>23</v>
      </c>
      <c r="G72" s="11">
        <v>2</v>
      </c>
      <c r="H72" s="25">
        <v>19302</v>
      </c>
      <c r="I72" s="5">
        <v>0.35416666666666669</v>
      </c>
      <c r="J72" s="7">
        <v>0.3739467592592593</v>
      </c>
      <c r="K72" s="9">
        <f t="shared" si="8"/>
        <v>1.9780092592592613E-2</v>
      </c>
      <c r="L72" s="6">
        <f t="shared" si="9"/>
        <v>17.694558221181961</v>
      </c>
      <c r="M72">
        <f t="shared" si="10"/>
        <v>62</v>
      </c>
      <c r="N72">
        <f t="shared" si="14"/>
        <v>113</v>
      </c>
      <c r="O72">
        <f t="shared" si="11"/>
        <v>10</v>
      </c>
      <c r="P72">
        <f t="shared" si="12"/>
        <v>18</v>
      </c>
      <c r="R72" t="str">
        <f t="shared" si="7"/>
        <v/>
      </c>
    </row>
    <row r="73" spans="1:18" ht="13.15" customHeight="1" x14ac:dyDescent="0.2">
      <c r="A73" s="57">
        <v>64</v>
      </c>
      <c r="B73" s="32">
        <v>9</v>
      </c>
      <c r="C73" s="11" t="s">
        <v>213</v>
      </c>
      <c r="D73" s="11" t="s">
        <v>214</v>
      </c>
      <c r="E73" s="11" t="s">
        <v>215</v>
      </c>
      <c r="F73" s="31" t="s">
        <v>31</v>
      </c>
      <c r="G73" s="11">
        <v>88</v>
      </c>
      <c r="H73" s="25">
        <v>31540</v>
      </c>
      <c r="I73" s="5">
        <v>0.40208333333333302</v>
      </c>
      <c r="J73" s="7">
        <v>0.42189814814814813</v>
      </c>
      <c r="K73" s="9">
        <f t="shared" si="8"/>
        <v>1.9814814814815118E-2</v>
      </c>
      <c r="L73" s="6">
        <f t="shared" si="9"/>
        <v>17.66355140186889</v>
      </c>
      <c r="M73">
        <f t="shared" si="10"/>
        <v>63</v>
      </c>
      <c r="N73">
        <f t="shared" si="14"/>
        <v>113</v>
      </c>
      <c r="O73">
        <f t="shared" si="11"/>
        <v>8</v>
      </c>
      <c r="P73">
        <f t="shared" si="12"/>
        <v>9</v>
      </c>
      <c r="R73" t="str">
        <f t="shared" si="7"/>
        <v/>
      </c>
    </row>
    <row r="74" spans="1:18" ht="13.15" customHeight="1" x14ac:dyDescent="0.2">
      <c r="A74" s="57">
        <v>65</v>
      </c>
      <c r="B74" s="32">
        <v>5</v>
      </c>
      <c r="C74" s="11" t="s">
        <v>153</v>
      </c>
      <c r="D74" s="11" t="s">
        <v>156</v>
      </c>
      <c r="E74" s="11" t="s">
        <v>268</v>
      </c>
      <c r="F74" s="31" t="s">
        <v>181</v>
      </c>
      <c r="G74" s="11">
        <v>57</v>
      </c>
      <c r="H74" s="25">
        <v>37162</v>
      </c>
      <c r="I74" s="5">
        <v>0.38472222222222202</v>
      </c>
      <c r="J74" s="7">
        <v>0.40462962962962962</v>
      </c>
      <c r="K74" s="9">
        <f t="shared" ref="K74:K105" si="15">IF(J74&lt;&gt;"",J74-I74,"")</f>
        <v>1.9907407407407596E-2</v>
      </c>
      <c r="L74" s="6">
        <f t="shared" ref="L74:L105" si="16">IF(J74&lt;&gt;"",8.4/(K74*24),"")</f>
        <v>17.581395348837045</v>
      </c>
      <c r="M74">
        <f t="shared" si="10"/>
        <v>64</v>
      </c>
      <c r="N74">
        <f t="shared" si="14"/>
        <v>113</v>
      </c>
      <c r="O74">
        <f t="shared" si="11"/>
        <v>5</v>
      </c>
      <c r="P74">
        <f t="shared" si="12"/>
        <v>6</v>
      </c>
      <c r="R74" t="str">
        <f t="shared" si="7"/>
        <v/>
      </c>
    </row>
    <row r="75" spans="1:18" ht="13.15" customHeight="1" x14ac:dyDescent="0.2">
      <c r="A75" s="57">
        <v>66</v>
      </c>
      <c r="B75" s="32">
        <v>11</v>
      </c>
      <c r="C75" s="4" t="s">
        <v>245</v>
      </c>
      <c r="D75" s="4" t="s">
        <v>246</v>
      </c>
      <c r="E75" s="4" t="s">
        <v>43</v>
      </c>
      <c r="F75" s="31" t="s">
        <v>23</v>
      </c>
      <c r="G75" s="11">
        <v>104</v>
      </c>
      <c r="H75" s="25">
        <v>28920</v>
      </c>
      <c r="I75" s="5">
        <v>0.45763888888891802</v>
      </c>
      <c r="J75" s="7">
        <v>0.4775578703703704</v>
      </c>
      <c r="K75" s="9">
        <f t="shared" si="15"/>
        <v>1.991898148145238E-2</v>
      </c>
      <c r="L75" s="6">
        <f t="shared" si="16"/>
        <v>17.571179546800803</v>
      </c>
      <c r="M75">
        <f t="shared" ref="M75:M106" si="17">RANK(K75,$K$11:$K$833,1)</f>
        <v>65</v>
      </c>
      <c r="N75">
        <f t="shared" si="14"/>
        <v>113</v>
      </c>
      <c r="O75">
        <f t="shared" ref="O75:O106" si="18">SUMPRODUCT(($F$11:$F$120=F75)*(K75&gt;$K$11:$K$120))+1</f>
        <v>11</v>
      </c>
      <c r="P75">
        <f t="shared" ref="P75:P106" si="19">COUNTIF($F$11:$F$96,F75)</f>
        <v>18</v>
      </c>
      <c r="R75" t="str">
        <f t="shared" si="7"/>
        <v/>
      </c>
    </row>
    <row r="76" spans="1:18" ht="13.15" customHeight="1" x14ac:dyDescent="0.2">
      <c r="A76" s="57">
        <v>67</v>
      </c>
      <c r="B76" s="32">
        <v>6</v>
      </c>
      <c r="C76" s="11" t="s">
        <v>229</v>
      </c>
      <c r="D76" s="11" t="s">
        <v>230</v>
      </c>
      <c r="E76" s="11" t="s">
        <v>141</v>
      </c>
      <c r="F76" s="31" t="s">
        <v>181</v>
      </c>
      <c r="G76" s="11">
        <v>96</v>
      </c>
      <c r="H76" s="25">
        <v>37185</v>
      </c>
      <c r="I76" s="5">
        <v>0.43090277777778102</v>
      </c>
      <c r="J76" s="7">
        <v>0.45083333333333336</v>
      </c>
      <c r="K76" s="9">
        <f t="shared" si="15"/>
        <v>1.9930555555552343E-2</v>
      </c>
      <c r="L76" s="6">
        <f t="shared" si="16"/>
        <v>17.56097560975893</v>
      </c>
      <c r="M76">
        <f t="shared" si="17"/>
        <v>66</v>
      </c>
      <c r="N76">
        <f t="shared" si="14"/>
        <v>113</v>
      </c>
      <c r="O76">
        <f t="shared" si="18"/>
        <v>6</v>
      </c>
      <c r="P76">
        <f t="shared" si="19"/>
        <v>6</v>
      </c>
      <c r="R76" t="str">
        <f t="shared" si="7"/>
        <v/>
      </c>
    </row>
    <row r="77" spans="1:18" ht="13.15" customHeight="1" x14ac:dyDescent="0.2">
      <c r="A77" s="57">
        <v>68</v>
      </c>
      <c r="B77" s="32">
        <v>1</v>
      </c>
      <c r="C77" s="11" t="s">
        <v>61</v>
      </c>
      <c r="D77" s="11" t="s">
        <v>39</v>
      </c>
      <c r="E77" s="11" t="s">
        <v>62</v>
      </c>
      <c r="F77" s="31" t="s">
        <v>22</v>
      </c>
      <c r="G77" s="11">
        <v>10</v>
      </c>
      <c r="H77" s="25">
        <v>25950</v>
      </c>
      <c r="I77" s="5">
        <v>0.38888888888888901</v>
      </c>
      <c r="J77" s="7">
        <v>0.40887731481481482</v>
      </c>
      <c r="K77" s="9">
        <f t="shared" si="15"/>
        <v>1.9988425925925812E-2</v>
      </c>
      <c r="L77" s="6">
        <f t="shared" si="16"/>
        <v>17.510133178923088</v>
      </c>
      <c r="M77">
        <f t="shared" si="17"/>
        <v>67</v>
      </c>
      <c r="N77">
        <f t="shared" si="14"/>
        <v>113</v>
      </c>
      <c r="O77">
        <f t="shared" si="18"/>
        <v>1</v>
      </c>
      <c r="P77">
        <f t="shared" si="19"/>
        <v>10</v>
      </c>
      <c r="R77" t="str">
        <f t="shared" ref="R77:R123" si="20">IF(K77=K76,"attention","")</f>
        <v/>
      </c>
    </row>
    <row r="78" spans="1:18" ht="13.15" customHeight="1" x14ac:dyDescent="0.2">
      <c r="A78" s="57">
        <v>69</v>
      </c>
      <c r="B78" s="32">
        <v>12</v>
      </c>
      <c r="C78" s="4" t="s">
        <v>119</v>
      </c>
      <c r="D78" s="4" t="s">
        <v>73</v>
      </c>
      <c r="E78" s="4" t="s">
        <v>118</v>
      </c>
      <c r="F78" s="31" t="s">
        <v>23</v>
      </c>
      <c r="G78" s="11">
        <v>37</v>
      </c>
      <c r="H78" s="25">
        <v>27302</v>
      </c>
      <c r="I78" s="5">
        <v>0.40416666666666701</v>
      </c>
      <c r="J78" s="7">
        <v>0.42420138888888892</v>
      </c>
      <c r="K78" s="9">
        <f t="shared" si="15"/>
        <v>2.0034722222221912E-2</v>
      </c>
      <c r="L78" s="6">
        <f t="shared" si="16"/>
        <v>17.469670710572196</v>
      </c>
      <c r="M78">
        <f t="shared" si="17"/>
        <v>68</v>
      </c>
      <c r="N78">
        <f t="shared" si="14"/>
        <v>113</v>
      </c>
      <c r="O78">
        <f t="shared" si="18"/>
        <v>12</v>
      </c>
      <c r="P78">
        <f t="shared" si="19"/>
        <v>18</v>
      </c>
      <c r="R78" t="str">
        <f t="shared" si="20"/>
        <v/>
      </c>
    </row>
    <row r="79" spans="1:18" ht="13.15" customHeight="1" x14ac:dyDescent="0.2">
      <c r="A79" s="57">
        <v>70</v>
      </c>
      <c r="B79" s="32">
        <v>13</v>
      </c>
      <c r="C79" s="11" t="s">
        <v>132</v>
      </c>
      <c r="D79" s="11" t="s">
        <v>133</v>
      </c>
      <c r="E79" s="11" t="s">
        <v>43</v>
      </c>
      <c r="F79" s="31" t="s">
        <v>23</v>
      </c>
      <c r="G79" s="11">
        <v>45</v>
      </c>
      <c r="H79" s="25">
        <v>24533</v>
      </c>
      <c r="I79" s="5">
        <v>0.37986111111111098</v>
      </c>
      <c r="J79" s="7">
        <v>0.3999537037037037</v>
      </c>
      <c r="K79" s="9">
        <f t="shared" si="15"/>
        <v>2.0092592592592717E-2</v>
      </c>
      <c r="L79" s="6">
        <f t="shared" si="16"/>
        <v>17.41935483870957</v>
      </c>
      <c r="M79">
        <f t="shared" si="17"/>
        <v>69</v>
      </c>
      <c r="N79">
        <f t="shared" si="14"/>
        <v>113</v>
      </c>
      <c r="O79">
        <f t="shared" si="18"/>
        <v>13</v>
      </c>
      <c r="P79">
        <f t="shared" si="19"/>
        <v>18</v>
      </c>
      <c r="R79" t="str">
        <f t="shared" si="20"/>
        <v/>
      </c>
    </row>
    <row r="80" spans="1:18" ht="13.15" customHeight="1" x14ac:dyDescent="0.2">
      <c r="A80" s="57">
        <v>71</v>
      </c>
      <c r="B80" s="32">
        <v>14</v>
      </c>
      <c r="C80" s="11" t="s">
        <v>66</v>
      </c>
      <c r="D80" s="11" t="s">
        <v>41</v>
      </c>
      <c r="E80" s="11" t="s">
        <v>65</v>
      </c>
      <c r="F80" s="31" t="s">
        <v>23</v>
      </c>
      <c r="G80" s="11">
        <v>12</v>
      </c>
      <c r="H80" s="25">
        <v>33588</v>
      </c>
      <c r="I80" s="5">
        <v>0.38680555555555601</v>
      </c>
      <c r="J80" s="7">
        <v>0.40706018518518516</v>
      </c>
      <c r="K80" s="9">
        <f t="shared" si="15"/>
        <v>2.0254629629629151E-2</v>
      </c>
      <c r="L80" s="6">
        <f t="shared" si="16"/>
        <v>17.28000000000041</v>
      </c>
      <c r="M80">
        <f t="shared" si="17"/>
        <v>70</v>
      </c>
      <c r="N80">
        <f t="shared" si="14"/>
        <v>113</v>
      </c>
      <c r="O80">
        <f t="shared" si="18"/>
        <v>14</v>
      </c>
      <c r="P80">
        <f t="shared" si="19"/>
        <v>18</v>
      </c>
      <c r="R80" t="str">
        <f t="shared" si="20"/>
        <v/>
      </c>
    </row>
    <row r="81" spans="1:18" ht="13.15" customHeight="1" x14ac:dyDescent="0.2">
      <c r="A81" s="57">
        <v>72</v>
      </c>
      <c r="B81" s="32">
        <v>15</v>
      </c>
      <c r="C81" s="11" t="s">
        <v>127</v>
      </c>
      <c r="D81" s="11" t="s">
        <v>97</v>
      </c>
      <c r="E81" s="11" t="s">
        <v>43</v>
      </c>
      <c r="F81" s="31" t="s">
        <v>23</v>
      </c>
      <c r="G81" s="11">
        <v>42</v>
      </c>
      <c r="H81" s="25">
        <v>24755</v>
      </c>
      <c r="I81" s="5">
        <v>0.37291666666666701</v>
      </c>
      <c r="J81" s="7">
        <v>0.39318287037037036</v>
      </c>
      <c r="K81" s="9">
        <f t="shared" si="15"/>
        <v>2.0266203703703356E-2</v>
      </c>
      <c r="L81" s="6">
        <f t="shared" si="16"/>
        <v>17.270131353512575</v>
      </c>
      <c r="M81">
        <f t="shared" si="17"/>
        <v>71</v>
      </c>
      <c r="N81">
        <f t="shared" si="14"/>
        <v>113</v>
      </c>
      <c r="O81">
        <f t="shared" si="18"/>
        <v>15</v>
      </c>
      <c r="P81">
        <f t="shared" si="19"/>
        <v>18</v>
      </c>
      <c r="R81" t="str">
        <f t="shared" si="20"/>
        <v/>
      </c>
    </row>
    <row r="82" spans="1:18" ht="13.15" customHeight="1" x14ac:dyDescent="0.2">
      <c r="A82" s="57">
        <v>73</v>
      </c>
      <c r="B82" s="32">
        <v>2</v>
      </c>
      <c r="C82" s="11" t="s">
        <v>116</v>
      </c>
      <c r="D82" s="11" t="s">
        <v>117</v>
      </c>
      <c r="E82" s="11" t="s">
        <v>118</v>
      </c>
      <c r="F82" s="31" t="s">
        <v>22</v>
      </c>
      <c r="G82" s="11">
        <v>36</v>
      </c>
      <c r="H82" s="25">
        <v>26238</v>
      </c>
      <c r="I82" s="5">
        <v>0.40277777777777801</v>
      </c>
      <c r="J82" s="7">
        <v>0.42344907407407412</v>
      </c>
      <c r="K82" s="9">
        <f t="shared" si="15"/>
        <v>2.0671296296296104E-2</v>
      </c>
      <c r="L82" s="6">
        <f t="shared" si="16"/>
        <v>16.931690929451445</v>
      </c>
      <c r="M82">
        <f t="shared" si="17"/>
        <v>72</v>
      </c>
      <c r="N82">
        <f t="shared" si="14"/>
        <v>113</v>
      </c>
      <c r="O82">
        <f t="shared" si="18"/>
        <v>2</v>
      </c>
      <c r="P82">
        <f t="shared" si="19"/>
        <v>10</v>
      </c>
      <c r="R82" t="str">
        <f t="shared" si="20"/>
        <v/>
      </c>
    </row>
    <row r="83" spans="1:18" ht="13.15" customHeight="1" x14ac:dyDescent="0.2">
      <c r="A83" s="57">
        <v>74</v>
      </c>
      <c r="B83" s="32">
        <v>10</v>
      </c>
      <c r="C83" s="4" t="s">
        <v>107</v>
      </c>
      <c r="D83" s="4" t="s">
        <v>108</v>
      </c>
      <c r="E83" s="4" t="s">
        <v>38</v>
      </c>
      <c r="F83" s="31" t="s">
        <v>33</v>
      </c>
      <c r="G83" s="11">
        <v>31</v>
      </c>
      <c r="H83" s="25">
        <v>21347</v>
      </c>
      <c r="I83" s="5">
        <v>0.42708333333333298</v>
      </c>
      <c r="J83" s="7">
        <v>0.4478125</v>
      </c>
      <c r="K83" s="9">
        <f t="shared" si="15"/>
        <v>2.072916666666702E-2</v>
      </c>
      <c r="L83" s="6">
        <f t="shared" si="16"/>
        <v>16.884422110552478</v>
      </c>
      <c r="M83">
        <f t="shared" si="17"/>
        <v>73</v>
      </c>
      <c r="N83">
        <f t="shared" si="14"/>
        <v>113</v>
      </c>
      <c r="O83">
        <f t="shared" si="18"/>
        <v>10</v>
      </c>
      <c r="P83">
        <f t="shared" si="19"/>
        <v>10</v>
      </c>
      <c r="R83" t="str">
        <f t="shared" si="20"/>
        <v/>
      </c>
    </row>
    <row r="84" spans="1:18" ht="13.15" customHeight="1" x14ac:dyDescent="0.2">
      <c r="A84" s="57">
        <v>75</v>
      </c>
      <c r="B84" s="32">
        <v>16</v>
      </c>
      <c r="C84" s="11" t="s">
        <v>52</v>
      </c>
      <c r="D84" s="11" t="s">
        <v>53</v>
      </c>
      <c r="E84" s="11" t="s">
        <v>40</v>
      </c>
      <c r="F84" s="31" t="s">
        <v>23</v>
      </c>
      <c r="G84" s="11">
        <v>6</v>
      </c>
      <c r="H84" s="25">
        <v>18010</v>
      </c>
      <c r="I84" s="5">
        <v>0.39583333333333298</v>
      </c>
      <c r="J84" s="7">
        <v>0.41658564814814819</v>
      </c>
      <c r="K84" s="9">
        <f t="shared" si="15"/>
        <v>2.0752314814815209E-2</v>
      </c>
      <c r="L84" s="6">
        <f t="shared" si="16"/>
        <v>16.865588399330409</v>
      </c>
      <c r="M84">
        <f t="shared" si="17"/>
        <v>74</v>
      </c>
      <c r="N84">
        <f t="shared" si="14"/>
        <v>113</v>
      </c>
      <c r="O84">
        <f t="shared" si="18"/>
        <v>16</v>
      </c>
      <c r="P84">
        <f t="shared" si="19"/>
        <v>18</v>
      </c>
      <c r="R84" t="str">
        <f t="shared" si="20"/>
        <v/>
      </c>
    </row>
    <row r="85" spans="1:18" ht="13.15" customHeight="1" x14ac:dyDescent="0.2">
      <c r="A85" s="57">
        <v>76</v>
      </c>
      <c r="B85" s="32">
        <v>3</v>
      </c>
      <c r="C85" s="4" t="s">
        <v>37</v>
      </c>
      <c r="D85" s="4" t="s">
        <v>39</v>
      </c>
      <c r="E85" s="4" t="s">
        <v>40</v>
      </c>
      <c r="F85" s="31" t="s">
        <v>22</v>
      </c>
      <c r="G85" s="11">
        <v>3</v>
      </c>
      <c r="H85" s="25">
        <v>22918</v>
      </c>
      <c r="I85" s="5">
        <v>0.35555555555555557</v>
      </c>
      <c r="J85" s="7">
        <v>0.37633101851851852</v>
      </c>
      <c r="K85" s="9">
        <f t="shared" si="15"/>
        <v>2.0775462962962954E-2</v>
      </c>
      <c r="L85" s="6">
        <f t="shared" si="16"/>
        <v>16.846796657381624</v>
      </c>
      <c r="M85">
        <f t="shared" si="17"/>
        <v>75</v>
      </c>
      <c r="N85">
        <f t="shared" si="14"/>
        <v>113</v>
      </c>
      <c r="O85">
        <f t="shared" si="18"/>
        <v>3</v>
      </c>
      <c r="P85">
        <f t="shared" si="19"/>
        <v>10</v>
      </c>
      <c r="R85" t="str">
        <f t="shared" si="20"/>
        <v/>
      </c>
    </row>
    <row r="86" spans="1:18" ht="13.15" customHeight="1" x14ac:dyDescent="0.2">
      <c r="A86" s="57">
        <v>77</v>
      </c>
      <c r="B86" s="32">
        <v>17</v>
      </c>
      <c r="C86" s="11" t="s">
        <v>114</v>
      </c>
      <c r="D86" s="11" t="s">
        <v>115</v>
      </c>
      <c r="E86" s="11" t="s">
        <v>95</v>
      </c>
      <c r="F86" s="31" t="s">
        <v>23</v>
      </c>
      <c r="G86" s="11">
        <v>35</v>
      </c>
      <c r="H86" s="25">
        <v>24605</v>
      </c>
      <c r="I86" s="5">
        <v>0.40069444444444402</v>
      </c>
      <c r="J86" s="7">
        <v>0.42148148148148151</v>
      </c>
      <c r="K86" s="9">
        <f t="shared" si="15"/>
        <v>2.0787037037037492E-2</v>
      </c>
      <c r="L86" s="6">
        <f t="shared" si="16"/>
        <v>16.837416481068676</v>
      </c>
      <c r="M86">
        <f t="shared" si="17"/>
        <v>76</v>
      </c>
      <c r="N86">
        <f t="shared" si="14"/>
        <v>113</v>
      </c>
      <c r="O86">
        <f t="shared" si="18"/>
        <v>17</v>
      </c>
      <c r="P86">
        <f t="shared" si="19"/>
        <v>18</v>
      </c>
      <c r="R86" t="str">
        <f t="shared" si="20"/>
        <v/>
      </c>
    </row>
    <row r="87" spans="1:18" ht="13.15" customHeight="1" x14ac:dyDescent="0.2">
      <c r="A87" s="57">
        <v>78</v>
      </c>
      <c r="B87" s="32">
        <v>4</v>
      </c>
      <c r="C87" s="4" t="s">
        <v>143</v>
      </c>
      <c r="D87" s="4" t="s">
        <v>80</v>
      </c>
      <c r="E87" s="4" t="s">
        <v>144</v>
      </c>
      <c r="F87" s="31" t="s">
        <v>22</v>
      </c>
      <c r="G87" s="11">
        <v>50</v>
      </c>
      <c r="H87" s="25">
        <v>23468</v>
      </c>
      <c r="I87" s="5">
        <v>0.41875000000000001</v>
      </c>
      <c r="J87" s="7">
        <v>0.43956018518518519</v>
      </c>
      <c r="K87" s="9">
        <f t="shared" si="15"/>
        <v>2.0810185185185182E-2</v>
      </c>
      <c r="L87" s="6">
        <f t="shared" si="16"/>
        <v>16.818687430478313</v>
      </c>
      <c r="M87">
        <f t="shared" si="17"/>
        <v>77</v>
      </c>
      <c r="N87">
        <f t="shared" si="14"/>
        <v>113</v>
      </c>
      <c r="O87">
        <f t="shared" si="18"/>
        <v>4</v>
      </c>
      <c r="P87">
        <f t="shared" si="19"/>
        <v>10</v>
      </c>
      <c r="R87" t="str">
        <f t="shared" si="20"/>
        <v/>
      </c>
    </row>
    <row r="88" spans="1:18" ht="13.15" customHeight="1" x14ac:dyDescent="0.2">
      <c r="A88" s="57">
        <v>79</v>
      </c>
      <c r="B88" s="32">
        <v>5</v>
      </c>
      <c r="C88" s="11" t="s">
        <v>185</v>
      </c>
      <c r="D88" s="11" t="s">
        <v>150</v>
      </c>
      <c r="E88" s="11" t="s">
        <v>179</v>
      </c>
      <c r="F88" s="31" t="s">
        <v>22</v>
      </c>
      <c r="G88" s="11">
        <v>73</v>
      </c>
      <c r="H88" s="25">
        <v>26342</v>
      </c>
      <c r="I88" s="5">
        <v>0.42777777777777781</v>
      </c>
      <c r="J88" s="7">
        <v>0.44862268518518517</v>
      </c>
      <c r="K88" s="9">
        <f t="shared" si="15"/>
        <v>2.0844907407407354E-2</v>
      </c>
      <c r="L88" s="6">
        <f t="shared" si="16"/>
        <v>16.790671848972838</v>
      </c>
      <c r="M88">
        <f t="shared" si="17"/>
        <v>78</v>
      </c>
      <c r="N88">
        <f t="shared" si="14"/>
        <v>113</v>
      </c>
      <c r="O88">
        <f t="shared" si="18"/>
        <v>5</v>
      </c>
      <c r="P88">
        <f t="shared" si="19"/>
        <v>10</v>
      </c>
      <c r="R88" t="str">
        <f t="shared" si="20"/>
        <v/>
      </c>
    </row>
    <row r="89" spans="1:18" ht="13.15" customHeight="1" x14ac:dyDescent="0.2">
      <c r="A89" s="57">
        <v>80</v>
      </c>
      <c r="B89" s="32">
        <v>6</v>
      </c>
      <c r="C89" s="4" t="s">
        <v>239</v>
      </c>
      <c r="D89" s="4" t="s">
        <v>80</v>
      </c>
      <c r="E89" s="4" t="s">
        <v>240</v>
      </c>
      <c r="F89" s="31" t="s">
        <v>22</v>
      </c>
      <c r="G89" s="11">
        <v>101</v>
      </c>
      <c r="H89" s="25">
        <v>18120</v>
      </c>
      <c r="I89" s="5">
        <v>0.45833333333336301</v>
      </c>
      <c r="J89" s="7">
        <v>0.47928240740740741</v>
      </c>
      <c r="K89" s="9">
        <f t="shared" si="15"/>
        <v>2.0949074074044394E-2</v>
      </c>
      <c r="L89" s="6">
        <f t="shared" si="16"/>
        <v>16.707182320465659</v>
      </c>
      <c r="M89">
        <f t="shared" si="17"/>
        <v>79</v>
      </c>
      <c r="N89">
        <f t="shared" ref="N89:N106" si="21">COUNT($K$11:$K$813)</f>
        <v>113</v>
      </c>
      <c r="O89">
        <f t="shared" si="18"/>
        <v>6</v>
      </c>
      <c r="P89">
        <f t="shared" si="19"/>
        <v>10</v>
      </c>
      <c r="R89" t="str">
        <f t="shared" si="20"/>
        <v/>
      </c>
    </row>
    <row r="90" spans="1:18" ht="13.15" customHeight="1" x14ac:dyDescent="0.2">
      <c r="A90" s="57">
        <v>80</v>
      </c>
      <c r="B90" s="32">
        <v>18</v>
      </c>
      <c r="C90" s="11" t="s">
        <v>99</v>
      </c>
      <c r="D90" s="11" t="s">
        <v>100</v>
      </c>
      <c r="E90" s="11" t="s">
        <v>40</v>
      </c>
      <c r="F90" s="31" t="s">
        <v>23</v>
      </c>
      <c r="G90" s="11">
        <v>28</v>
      </c>
      <c r="H90" s="25">
        <v>23630</v>
      </c>
      <c r="I90" s="5">
        <v>0.39444444444444399</v>
      </c>
      <c r="J90" s="7">
        <v>0.41539351851851852</v>
      </c>
      <c r="K90" s="9">
        <f t="shared" si="15"/>
        <v>2.0949074074074536E-2</v>
      </c>
      <c r="L90" s="6">
        <f t="shared" si="16"/>
        <v>16.707182320441621</v>
      </c>
      <c r="M90">
        <f t="shared" si="17"/>
        <v>80</v>
      </c>
      <c r="N90">
        <f t="shared" si="21"/>
        <v>113</v>
      </c>
      <c r="O90">
        <f t="shared" si="18"/>
        <v>18</v>
      </c>
      <c r="P90">
        <f t="shared" si="19"/>
        <v>18</v>
      </c>
      <c r="R90" t="str">
        <f t="shared" si="20"/>
        <v/>
      </c>
    </row>
    <row r="91" spans="1:18" x14ac:dyDescent="0.2">
      <c r="A91" s="57">
        <v>82</v>
      </c>
      <c r="B91" s="32">
        <v>7</v>
      </c>
      <c r="C91" s="11" t="s">
        <v>211</v>
      </c>
      <c r="D91" s="11" t="s">
        <v>212</v>
      </c>
      <c r="E91" s="11" t="s">
        <v>46</v>
      </c>
      <c r="F91" s="31" t="s">
        <v>22</v>
      </c>
      <c r="G91" s="11">
        <v>87</v>
      </c>
      <c r="H91" s="25">
        <v>22491</v>
      </c>
      <c r="I91" s="5">
        <v>0.40347222222222201</v>
      </c>
      <c r="J91" s="7">
        <v>0.42465277777777777</v>
      </c>
      <c r="K91" s="9">
        <f t="shared" si="15"/>
        <v>2.1180555555555758E-2</v>
      </c>
      <c r="L91" s="6">
        <f t="shared" si="16"/>
        <v>16.52459016393427</v>
      </c>
      <c r="M91">
        <f t="shared" si="17"/>
        <v>81</v>
      </c>
      <c r="N91">
        <f t="shared" si="21"/>
        <v>113</v>
      </c>
      <c r="O91">
        <f t="shared" si="18"/>
        <v>7</v>
      </c>
      <c r="P91">
        <f t="shared" si="19"/>
        <v>10</v>
      </c>
      <c r="R91" t="str">
        <f t="shared" si="20"/>
        <v/>
      </c>
    </row>
    <row r="92" spans="1:18" ht="13.15" customHeight="1" x14ac:dyDescent="0.2">
      <c r="A92" s="57">
        <v>83</v>
      </c>
      <c r="B92" s="32">
        <v>8</v>
      </c>
      <c r="C92" s="4" t="s">
        <v>112</v>
      </c>
      <c r="D92" s="4" t="s">
        <v>113</v>
      </c>
      <c r="E92" s="8" t="s">
        <v>95</v>
      </c>
      <c r="F92" s="31" t="s">
        <v>22</v>
      </c>
      <c r="G92" s="11">
        <v>34</v>
      </c>
      <c r="H92" s="25">
        <v>19711</v>
      </c>
      <c r="I92" s="5">
        <v>0.39930555555555503</v>
      </c>
      <c r="J92" s="7">
        <v>0.42054398148148148</v>
      </c>
      <c r="K92" s="9">
        <f t="shared" si="15"/>
        <v>2.1238425925926452E-2</v>
      </c>
      <c r="L92" s="6">
        <f t="shared" si="16"/>
        <v>16.479564032697141</v>
      </c>
      <c r="M92">
        <f t="shared" si="17"/>
        <v>82</v>
      </c>
      <c r="N92">
        <f t="shared" si="21"/>
        <v>113</v>
      </c>
      <c r="O92">
        <f t="shared" si="18"/>
        <v>8</v>
      </c>
      <c r="P92">
        <f t="shared" si="19"/>
        <v>10</v>
      </c>
      <c r="R92" t="str">
        <f t="shared" si="20"/>
        <v/>
      </c>
    </row>
    <row r="93" spans="1:18" ht="13.15" customHeight="1" x14ac:dyDescent="0.2">
      <c r="A93" s="57">
        <v>84</v>
      </c>
      <c r="B93" s="32">
        <v>9</v>
      </c>
      <c r="C93" s="11" t="s">
        <v>67</v>
      </c>
      <c r="D93" s="11" t="s">
        <v>68</v>
      </c>
      <c r="E93" s="11" t="s">
        <v>65</v>
      </c>
      <c r="F93" s="31" t="s">
        <v>22</v>
      </c>
      <c r="G93" s="11">
        <v>13</v>
      </c>
      <c r="H93" s="25">
        <v>21516</v>
      </c>
      <c r="I93" s="5">
        <v>0.38819444444444401</v>
      </c>
      <c r="J93" s="7">
        <v>0.40946759259259258</v>
      </c>
      <c r="K93" s="9">
        <f t="shared" si="15"/>
        <v>2.1273148148148568E-2</v>
      </c>
      <c r="L93" s="6">
        <f t="shared" si="16"/>
        <v>16.452665941240156</v>
      </c>
      <c r="M93">
        <f t="shared" si="17"/>
        <v>83</v>
      </c>
      <c r="N93">
        <f t="shared" si="21"/>
        <v>113</v>
      </c>
      <c r="O93">
        <f t="shared" si="18"/>
        <v>9</v>
      </c>
      <c r="P93">
        <f t="shared" si="19"/>
        <v>10</v>
      </c>
      <c r="R93" t="str">
        <f t="shared" si="20"/>
        <v/>
      </c>
    </row>
    <row r="94" spans="1:18" x14ac:dyDescent="0.2">
      <c r="A94" s="57">
        <v>85</v>
      </c>
      <c r="B94" s="32">
        <v>10</v>
      </c>
      <c r="C94" s="11" t="s">
        <v>152</v>
      </c>
      <c r="D94" s="11" t="s">
        <v>37</v>
      </c>
      <c r="E94" s="11" t="s">
        <v>62</v>
      </c>
      <c r="F94" s="31" t="s">
        <v>22</v>
      </c>
      <c r="G94" s="11">
        <v>55</v>
      </c>
      <c r="H94" s="25">
        <v>19172</v>
      </c>
      <c r="I94" s="5">
        <v>0.41944444444444401</v>
      </c>
      <c r="J94" s="7">
        <v>0.44072916666666667</v>
      </c>
      <c r="K94" s="9">
        <f t="shared" si="15"/>
        <v>2.1284722222222663E-2</v>
      </c>
      <c r="L94" s="6">
        <f t="shared" si="16"/>
        <v>16.443719412723969</v>
      </c>
      <c r="M94">
        <f t="shared" si="17"/>
        <v>84</v>
      </c>
      <c r="N94">
        <f t="shared" si="21"/>
        <v>113</v>
      </c>
      <c r="O94">
        <f t="shared" si="18"/>
        <v>10</v>
      </c>
      <c r="P94">
        <f t="shared" si="19"/>
        <v>10</v>
      </c>
      <c r="R94" t="str">
        <f t="shared" si="20"/>
        <v/>
      </c>
    </row>
    <row r="95" spans="1:18" ht="13.15" customHeight="1" x14ac:dyDescent="0.2">
      <c r="A95" s="57">
        <v>86</v>
      </c>
      <c r="B95" s="32">
        <v>1</v>
      </c>
      <c r="C95" s="4" t="s">
        <v>264</v>
      </c>
      <c r="D95" s="4" t="s">
        <v>265</v>
      </c>
      <c r="E95" s="4" t="s">
        <v>266</v>
      </c>
      <c r="F95" s="31" t="s">
        <v>142</v>
      </c>
      <c r="G95" s="11">
        <v>113</v>
      </c>
      <c r="H95" s="25">
        <v>24090</v>
      </c>
      <c r="I95" s="5">
        <v>0.44236111111112503</v>
      </c>
      <c r="J95" s="7">
        <v>0.46371527777777777</v>
      </c>
      <c r="K95" s="9">
        <f t="shared" si="15"/>
        <v>2.1354166666652741E-2</v>
      </c>
      <c r="L95" s="6">
        <f t="shared" si="16"/>
        <v>16.390243902449715</v>
      </c>
      <c r="M95">
        <f t="shared" si="17"/>
        <v>85</v>
      </c>
      <c r="N95">
        <f t="shared" si="21"/>
        <v>113</v>
      </c>
      <c r="O95">
        <f t="shared" si="18"/>
        <v>1</v>
      </c>
      <c r="P95">
        <f t="shared" si="19"/>
        <v>1</v>
      </c>
      <c r="R95" t="str">
        <f t="shared" si="20"/>
        <v/>
      </c>
    </row>
    <row r="96" spans="1:18" ht="13.15" customHeight="1" x14ac:dyDescent="0.2">
      <c r="A96" s="57">
        <v>87</v>
      </c>
      <c r="B96" s="32">
        <v>10</v>
      </c>
      <c r="C96" s="4" t="s">
        <v>220</v>
      </c>
      <c r="D96" s="4" t="s">
        <v>221</v>
      </c>
      <c r="E96" s="4" t="s">
        <v>60</v>
      </c>
      <c r="F96" s="31" t="s">
        <v>31</v>
      </c>
      <c r="G96" s="11">
        <v>91</v>
      </c>
      <c r="H96" s="25">
        <v>26606</v>
      </c>
      <c r="I96" s="5">
        <v>0.42743055555555554</v>
      </c>
      <c r="J96" s="7">
        <v>0.44892361111111106</v>
      </c>
      <c r="K96" s="9">
        <f t="shared" si="15"/>
        <v>2.1493055555555529E-2</v>
      </c>
      <c r="L96" s="6">
        <f t="shared" si="16"/>
        <v>16.284329563812623</v>
      </c>
      <c r="M96">
        <f t="shared" si="17"/>
        <v>86</v>
      </c>
      <c r="N96">
        <f t="shared" si="21"/>
        <v>113</v>
      </c>
      <c r="O96">
        <f t="shared" si="18"/>
        <v>9</v>
      </c>
      <c r="P96">
        <f t="shared" si="19"/>
        <v>9</v>
      </c>
      <c r="R96" t="str">
        <f t="shared" si="20"/>
        <v/>
      </c>
    </row>
    <row r="97" spans="1:18" x14ac:dyDescent="0.2">
      <c r="A97" s="57">
        <v>88</v>
      </c>
      <c r="B97" s="32">
        <v>2</v>
      </c>
      <c r="C97" s="11" t="s">
        <v>139</v>
      </c>
      <c r="D97" s="11" t="s">
        <v>140</v>
      </c>
      <c r="E97" s="11" t="s">
        <v>141</v>
      </c>
      <c r="F97" s="31" t="s">
        <v>142</v>
      </c>
      <c r="G97" s="11">
        <v>49</v>
      </c>
      <c r="H97" s="25">
        <v>30787</v>
      </c>
      <c r="I97" s="5">
        <v>0.37916666666666665</v>
      </c>
      <c r="J97" s="7">
        <v>0.40067129629629633</v>
      </c>
      <c r="K97" s="9">
        <f t="shared" si="15"/>
        <v>2.1504629629629679E-2</v>
      </c>
      <c r="L97" s="6">
        <f t="shared" si="16"/>
        <v>16.275565123788983</v>
      </c>
      <c r="M97">
        <f t="shared" si="17"/>
        <v>87</v>
      </c>
      <c r="N97">
        <f t="shared" si="21"/>
        <v>113</v>
      </c>
      <c r="O97">
        <f t="shared" si="18"/>
        <v>2</v>
      </c>
      <c r="P97">
        <f t="shared" si="19"/>
        <v>1</v>
      </c>
      <c r="R97" t="str">
        <f t="shared" si="20"/>
        <v/>
      </c>
    </row>
    <row r="98" spans="1:18" x14ac:dyDescent="0.2">
      <c r="A98" s="57">
        <v>89</v>
      </c>
      <c r="B98" s="32">
        <v>11</v>
      </c>
      <c r="C98" s="11" t="s">
        <v>83</v>
      </c>
      <c r="D98" s="11" t="s">
        <v>84</v>
      </c>
      <c r="E98" s="16" t="s">
        <v>85</v>
      </c>
      <c r="F98" s="31" t="s">
        <v>22</v>
      </c>
      <c r="G98" s="11">
        <v>22</v>
      </c>
      <c r="H98" s="25">
        <v>23202</v>
      </c>
      <c r="I98" s="5">
        <v>0.406944444444444</v>
      </c>
      <c r="J98" s="7">
        <v>0.42854166666666665</v>
      </c>
      <c r="K98" s="9">
        <f t="shared" si="15"/>
        <v>2.1597222222222656E-2</v>
      </c>
      <c r="L98" s="6">
        <f t="shared" si="16"/>
        <v>16.205787781350157</v>
      </c>
      <c r="M98">
        <f t="shared" si="17"/>
        <v>88</v>
      </c>
      <c r="N98">
        <f t="shared" si="21"/>
        <v>113</v>
      </c>
      <c r="O98">
        <f t="shared" si="18"/>
        <v>11</v>
      </c>
      <c r="P98">
        <f t="shared" si="19"/>
        <v>10</v>
      </c>
      <c r="R98" t="str">
        <f t="shared" si="20"/>
        <v/>
      </c>
    </row>
    <row r="99" spans="1:18" ht="13.15" customHeight="1" x14ac:dyDescent="0.2">
      <c r="A99" s="57">
        <v>90</v>
      </c>
      <c r="B99" s="32">
        <v>11</v>
      </c>
      <c r="C99" s="11" t="s">
        <v>166</v>
      </c>
      <c r="D99" s="11" t="s">
        <v>167</v>
      </c>
      <c r="E99" s="11" t="s">
        <v>141</v>
      </c>
      <c r="F99" s="31" t="s">
        <v>33</v>
      </c>
      <c r="G99" s="11">
        <v>62</v>
      </c>
      <c r="H99" s="25">
        <v>26427</v>
      </c>
      <c r="I99" s="5">
        <v>0.41249999999999998</v>
      </c>
      <c r="J99" s="7">
        <v>0.43416666666666665</v>
      </c>
      <c r="K99" s="9">
        <f t="shared" si="15"/>
        <v>2.1666666666666667E-2</v>
      </c>
      <c r="L99" s="6">
        <f t="shared" si="16"/>
        <v>16.153846153846153</v>
      </c>
      <c r="M99">
        <f t="shared" si="17"/>
        <v>89</v>
      </c>
      <c r="N99">
        <f t="shared" si="21"/>
        <v>113</v>
      </c>
      <c r="O99">
        <f t="shared" si="18"/>
        <v>11</v>
      </c>
      <c r="P99">
        <f t="shared" si="19"/>
        <v>10</v>
      </c>
      <c r="R99" t="str">
        <f t="shared" si="20"/>
        <v/>
      </c>
    </row>
    <row r="100" spans="1:18" ht="13.15" customHeight="1" x14ac:dyDescent="0.2">
      <c r="A100" s="57">
        <v>90</v>
      </c>
      <c r="B100" s="32">
        <v>12</v>
      </c>
      <c r="C100" s="8" t="s">
        <v>79</v>
      </c>
      <c r="D100" s="8" t="s">
        <v>80</v>
      </c>
      <c r="E100" s="8" t="s">
        <v>65</v>
      </c>
      <c r="F100" s="31" t="s">
        <v>22</v>
      </c>
      <c r="G100" s="11">
        <v>20</v>
      </c>
      <c r="H100" s="26">
        <v>17425</v>
      </c>
      <c r="I100" s="5">
        <v>0.40972222222222199</v>
      </c>
      <c r="J100" s="7">
        <v>0.43138888888888888</v>
      </c>
      <c r="K100" s="9">
        <f t="shared" si="15"/>
        <v>2.1666666666666889E-2</v>
      </c>
      <c r="L100" s="6">
        <f t="shared" si="16"/>
        <v>16.15384615384599</v>
      </c>
      <c r="M100">
        <f t="shared" si="17"/>
        <v>90</v>
      </c>
      <c r="N100">
        <f t="shared" si="21"/>
        <v>113</v>
      </c>
      <c r="O100">
        <f t="shared" si="18"/>
        <v>12</v>
      </c>
      <c r="P100">
        <f t="shared" si="19"/>
        <v>10</v>
      </c>
      <c r="R100" t="str">
        <f t="shared" si="20"/>
        <v/>
      </c>
    </row>
    <row r="101" spans="1:18" ht="13.15" customHeight="1" x14ac:dyDescent="0.2">
      <c r="A101" s="57">
        <v>92</v>
      </c>
      <c r="B101" s="32">
        <v>11</v>
      </c>
      <c r="C101" s="11" t="s">
        <v>86</v>
      </c>
      <c r="D101" s="11" t="s">
        <v>87</v>
      </c>
      <c r="E101" s="11" t="s">
        <v>60</v>
      </c>
      <c r="F101" s="31" t="s">
        <v>31</v>
      </c>
      <c r="G101" s="11">
        <v>23</v>
      </c>
      <c r="H101" s="25">
        <v>33505</v>
      </c>
      <c r="I101" s="5">
        <v>0.35625000000000001</v>
      </c>
      <c r="J101" s="7">
        <v>0.37814814814814812</v>
      </c>
      <c r="K101" s="9">
        <f t="shared" si="15"/>
        <v>2.1898148148148111E-2</v>
      </c>
      <c r="L101" s="6">
        <f t="shared" si="16"/>
        <v>15.983086680761128</v>
      </c>
      <c r="M101">
        <f t="shared" si="17"/>
        <v>91</v>
      </c>
      <c r="N101">
        <f t="shared" si="21"/>
        <v>113</v>
      </c>
      <c r="O101">
        <f t="shared" si="18"/>
        <v>10</v>
      </c>
      <c r="P101">
        <f t="shared" si="19"/>
        <v>9</v>
      </c>
      <c r="R101" t="str">
        <f t="shared" si="20"/>
        <v/>
      </c>
    </row>
    <row r="102" spans="1:18" ht="13.15" customHeight="1" x14ac:dyDescent="0.2">
      <c r="A102" s="57">
        <v>93</v>
      </c>
      <c r="B102" s="32">
        <v>13</v>
      </c>
      <c r="C102" s="4" t="s">
        <v>193</v>
      </c>
      <c r="D102" s="4" t="s">
        <v>194</v>
      </c>
      <c r="E102" s="4" t="s">
        <v>195</v>
      </c>
      <c r="F102" s="31" t="s">
        <v>22</v>
      </c>
      <c r="G102" s="11">
        <v>78</v>
      </c>
      <c r="H102" s="25">
        <v>19392</v>
      </c>
      <c r="I102" s="5">
        <v>0.45694444444447302</v>
      </c>
      <c r="J102" s="7">
        <v>0.47917824074074072</v>
      </c>
      <c r="K102" s="9">
        <f t="shared" si="15"/>
        <v>2.2233796296267705E-2</v>
      </c>
      <c r="L102" s="6">
        <f t="shared" si="16"/>
        <v>15.741801145257099</v>
      </c>
      <c r="M102">
        <f t="shared" si="17"/>
        <v>92</v>
      </c>
      <c r="N102">
        <f t="shared" si="21"/>
        <v>113</v>
      </c>
      <c r="O102">
        <f t="shared" si="18"/>
        <v>13</v>
      </c>
      <c r="P102">
        <f t="shared" si="19"/>
        <v>10</v>
      </c>
      <c r="R102" t="str">
        <f t="shared" si="20"/>
        <v/>
      </c>
    </row>
    <row r="103" spans="1:18" ht="13.15" customHeight="1" x14ac:dyDescent="0.2">
      <c r="A103" s="57">
        <v>94</v>
      </c>
      <c r="B103" s="32">
        <v>2</v>
      </c>
      <c r="C103" s="11" t="s">
        <v>235</v>
      </c>
      <c r="D103" s="11" t="s">
        <v>236</v>
      </c>
      <c r="E103" s="4" t="s">
        <v>268</v>
      </c>
      <c r="F103" s="31" t="s">
        <v>237</v>
      </c>
      <c r="G103" s="11">
        <v>99</v>
      </c>
      <c r="H103" s="25">
        <v>37713</v>
      </c>
      <c r="I103" s="5">
        <v>0.43402777777778401</v>
      </c>
      <c r="J103" s="7">
        <v>0.45630787037037041</v>
      </c>
      <c r="K103" s="9">
        <f t="shared" si="15"/>
        <v>2.2280092592586398E-2</v>
      </c>
      <c r="L103" s="6">
        <f t="shared" si="16"/>
        <v>15.709090909095277</v>
      </c>
      <c r="M103">
        <f t="shared" si="17"/>
        <v>93</v>
      </c>
      <c r="N103">
        <f t="shared" si="21"/>
        <v>113</v>
      </c>
      <c r="O103">
        <f t="shared" si="18"/>
        <v>2</v>
      </c>
      <c r="P103">
        <f t="shared" si="19"/>
        <v>1</v>
      </c>
      <c r="R103" t="str">
        <f t="shared" si="20"/>
        <v/>
      </c>
    </row>
    <row r="104" spans="1:18" x14ac:dyDescent="0.2">
      <c r="A104" s="57">
        <v>95</v>
      </c>
      <c r="B104" s="32">
        <v>12</v>
      </c>
      <c r="C104" s="4" t="s">
        <v>163</v>
      </c>
      <c r="D104" s="4" t="s">
        <v>164</v>
      </c>
      <c r="E104" s="4" t="s">
        <v>165</v>
      </c>
      <c r="F104" s="31" t="s">
        <v>33</v>
      </c>
      <c r="G104" s="11">
        <v>61</v>
      </c>
      <c r="H104" s="25">
        <v>25060</v>
      </c>
      <c r="I104" s="5">
        <v>0.41388888888888897</v>
      </c>
      <c r="J104" s="7">
        <v>0.43619212962962961</v>
      </c>
      <c r="K104" s="9">
        <f t="shared" si="15"/>
        <v>2.2303240740740637E-2</v>
      </c>
      <c r="L104" s="6">
        <f t="shared" si="16"/>
        <v>15.692786715101267</v>
      </c>
      <c r="M104">
        <f t="shared" si="17"/>
        <v>94</v>
      </c>
      <c r="N104">
        <f t="shared" si="21"/>
        <v>113</v>
      </c>
      <c r="O104">
        <f t="shared" si="18"/>
        <v>12</v>
      </c>
      <c r="P104">
        <f t="shared" si="19"/>
        <v>10</v>
      </c>
      <c r="R104" t="str">
        <f t="shared" si="20"/>
        <v/>
      </c>
    </row>
    <row r="105" spans="1:18" ht="13.15" customHeight="1" x14ac:dyDescent="0.2">
      <c r="A105" s="57">
        <v>96</v>
      </c>
      <c r="B105" s="32">
        <v>1</v>
      </c>
      <c r="C105" s="11" t="s">
        <v>146</v>
      </c>
      <c r="D105" s="11" t="s">
        <v>147</v>
      </c>
      <c r="E105" s="11" t="s">
        <v>65</v>
      </c>
      <c r="F105" s="31" t="s">
        <v>25</v>
      </c>
      <c r="G105" s="11">
        <v>52</v>
      </c>
      <c r="H105" s="25">
        <v>25088</v>
      </c>
      <c r="I105" s="5">
        <v>0.41597222222222202</v>
      </c>
      <c r="J105" s="7">
        <v>0.43831018518518516</v>
      </c>
      <c r="K105" s="9">
        <f t="shared" si="15"/>
        <v>2.2337962962963143E-2</v>
      </c>
      <c r="L105" s="6">
        <f t="shared" si="16"/>
        <v>15.668393782383294</v>
      </c>
      <c r="M105">
        <f t="shared" si="17"/>
        <v>95</v>
      </c>
      <c r="N105">
        <f t="shared" si="21"/>
        <v>113</v>
      </c>
      <c r="O105">
        <f t="shared" si="18"/>
        <v>1</v>
      </c>
      <c r="P105">
        <f t="shared" si="19"/>
        <v>0</v>
      </c>
      <c r="R105" t="str">
        <f t="shared" si="20"/>
        <v/>
      </c>
    </row>
    <row r="106" spans="1:18" ht="13.15" customHeight="1" x14ac:dyDescent="0.2">
      <c r="A106" s="57">
        <v>97</v>
      </c>
      <c r="B106" s="32">
        <v>13</v>
      </c>
      <c r="C106" s="11" t="s">
        <v>241</v>
      </c>
      <c r="D106" s="11" t="s">
        <v>238</v>
      </c>
      <c r="E106" s="11" t="s">
        <v>242</v>
      </c>
      <c r="F106" s="31" t="s">
        <v>33</v>
      </c>
      <c r="G106" s="11">
        <v>102</v>
      </c>
      <c r="H106" s="25">
        <v>22095</v>
      </c>
      <c r="I106" s="5">
        <v>0.43159722222222602</v>
      </c>
      <c r="J106" s="15">
        <v>0.45400462962962962</v>
      </c>
      <c r="K106" s="9">
        <f t="shared" ref="K106:K137" si="22">IF(J106&lt;&gt;"",J106-I106,"")</f>
        <v>2.2407407407403601E-2</v>
      </c>
      <c r="L106" s="6">
        <f t="shared" ref="L106:L137" si="23">IF(J106&lt;&gt;"",8.4/(K106*24),"")</f>
        <v>15.619834710746456</v>
      </c>
      <c r="M106">
        <f t="shared" si="17"/>
        <v>96</v>
      </c>
      <c r="N106">
        <f t="shared" si="21"/>
        <v>113</v>
      </c>
      <c r="O106">
        <f t="shared" si="18"/>
        <v>13</v>
      </c>
      <c r="P106">
        <f t="shared" si="19"/>
        <v>10</v>
      </c>
      <c r="R106" t="str">
        <f t="shared" si="20"/>
        <v/>
      </c>
    </row>
    <row r="107" spans="1:18" ht="13.15" customHeight="1" x14ac:dyDescent="0.2">
      <c r="A107" s="57">
        <v>98</v>
      </c>
      <c r="B107" s="32">
        <v>14</v>
      </c>
      <c r="C107" s="11" t="s">
        <v>63</v>
      </c>
      <c r="D107" s="11" t="s">
        <v>64</v>
      </c>
      <c r="E107" s="11" t="s">
        <v>65</v>
      </c>
      <c r="F107" s="31" t="s">
        <v>22</v>
      </c>
      <c r="G107" s="11">
        <v>11</v>
      </c>
      <c r="H107" s="25">
        <v>19525</v>
      </c>
      <c r="I107" s="5">
        <v>0.38541666666666702</v>
      </c>
      <c r="J107" s="7">
        <v>0.40802083333333333</v>
      </c>
      <c r="K107" s="9">
        <f t="shared" si="22"/>
        <v>2.2604166666666314E-2</v>
      </c>
      <c r="L107" s="6">
        <f t="shared" si="23"/>
        <v>15.483870967742178</v>
      </c>
      <c r="R107" t="str">
        <f t="shared" si="20"/>
        <v/>
      </c>
    </row>
    <row r="108" spans="1:18" ht="13.15" customHeight="1" x14ac:dyDescent="0.2">
      <c r="A108" s="57">
        <v>99</v>
      </c>
      <c r="B108" s="32">
        <v>7</v>
      </c>
      <c r="C108" s="11" t="s">
        <v>180</v>
      </c>
      <c r="D108" s="11" t="s">
        <v>108</v>
      </c>
      <c r="E108" s="11" t="s">
        <v>179</v>
      </c>
      <c r="F108" s="31" t="s">
        <v>181</v>
      </c>
      <c r="G108" s="11">
        <v>69</v>
      </c>
      <c r="H108" s="25">
        <v>37380</v>
      </c>
      <c r="I108" s="5">
        <v>0.420833333333333</v>
      </c>
      <c r="J108" s="7">
        <v>0.44365740740740739</v>
      </c>
      <c r="K108" s="9">
        <f t="shared" si="22"/>
        <v>2.2824074074074385E-2</v>
      </c>
      <c r="L108" s="6">
        <f t="shared" si="23"/>
        <v>15.334685598377073</v>
      </c>
      <c r="R108" t="str">
        <f t="shared" si="20"/>
        <v/>
      </c>
    </row>
    <row r="109" spans="1:18" ht="13.15" customHeight="1" x14ac:dyDescent="0.2">
      <c r="A109" s="57">
        <v>100</v>
      </c>
      <c r="B109" s="32">
        <v>14</v>
      </c>
      <c r="C109" s="4" t="s">
        <v>257</v>
      </c>
      <c r="D109" s="4" t="s">
        <v>258</v>
      </c>
      <c r="E109" s="4" t="s">
        <v>259</v>
      </c>
      <c r="F109" s="31" t="s">
        <v>33</v>
      </c>
      <c r="G109" s="11">
        <v>109</v>
      </c>
      <c r="H109" s="25">
        <v>25573</v>
      </c>
      <c r="I109" s="5">
        <v>0.45138888888891199</v>
      </c>
      <c r="J109" s="7">
        <v>0.47432870370370367</v>
      </c>
      <c r="K109" s="9">
        <f t="shared" si="22"/>
        <v>2.2939814814791681E-2</v>
      </c>
      <c r="L109" s="6">
        <f t="shared" si="23"/>
        <v>15.257315842598636</v>
      </c>
      <c r="R109" t="str">
        <f t="shared" si="20"/>
        <v/>
      </c>
    </row>
    <row r="110" spans="1:18" ht="13.15" customHeight="1" x14ac:dyDescent="0.2">
      <c r="A110" s="57">
        <v>101</v>
      </c>
      <c r="B110" s="32">
        <v>15</v>
      </c>
      <c r="C110" s="11" t="s">
        <v>186</v>
      </c>
      <c r="D110" s="11" t="s">
        <v>115</v>
      </c>
      <c r="E110" s="11" t="s">
        <v>179</v>
      </c>
      <c r="F110" s="31" t="s">
        <v>22</v>
      </c>
      <c r="G110" s="11">
        <v>74</v>
      </c>
      <c r="H110" s="25">
        <v>25918</v>
      </c>
      <c r="I110" s="5">
        <v>0.42916666666666797</v>
      </c>
      <c r="J110" s="7">
        <v>0.45226851851851851</v>
      </c>
      <c r="K110" s="9">
        <f t="shared" si="22"/>
        <v>2.3101851851850541E-2</v>
      </c>
      <c r="L110" s="6">
        <f t="shared" si="23"/>
        <v>15.150300601203265</v>
      </c>
      <c r="R110" t="str">
        <f t="shared" si="20"/>
        <v/>
      </c>
    </row>
    <row r="111" spans="1:18" ht="13.15" customHeight="1" x14ac:dyDescent="0.2">
      <c r="A111" s="57">
        <v>102</v>
      </c>
      <c r="B111" s="32">
        <v>12</v>
      </c>
      <c r="C111" s="4" t="s">
        <v>134</v>
      </c>
      <c r="D111" s="4" t="s">
        <v>135</v>
      </c>
      <c r="E111" s="4" t="s">
        <v>136</v>
      </c>
      <c r="F111" s="31" t="s">
        <v>31</v>
      </c>
      <c r="G111" s="11">
        <v>47</v>
      </c>
      <c r="H111" s="25">
        <v>34592</v>
      </c>
      <c r="I111" s="5">
        <v>0.44166666666667997</v>
      </c>
      <c r="J111" s="7">
        <v>0.46510416666666665</v>
      </c>
      <c r="K111" s="9">
        <f t="shared" si="22"/>
        <v>2.3437499999986677E-2</v>
      </c>
      <c r="L111" s="6">
        <f t="shared" si="23"/>
        <v>14.933333333341823</v>
      </c>
      <c r="R111" t="str">
        <f t="shared" si="20"/>
        <v/>
      </c>
    </row>
    <row r="112" spans="1:18" ht="13.15" customHeight="1" x14ac:dyDescent="0.2">
      <c r="A112" s="57">
        <v>103</v>
      </c>
      <c r="B112" s="32">
        <v>2</v>
      </c>
      <c r="C112" s="4" t="s">
        <v>202</v>
      </c>
      <c r="D112" s="4" t="s">
        <v>203</v>
      </c>
      <c r="E112" s="4" t="s">
        <v>46</v>
      </c>
      <c r="F112" s="31" t="s">
        <v>25</v>
      </c>
      <c r="G112" s="11">
        <v>81</v>
      </c>
      <c r="H112" s="25">
        <v>25105</v>
      </c>
      <c r="I112" s="5">
        <v>0.405555555555555</v>
      </c>
      <c r="J112" s="7">
        <v>0.42942129629629627</v>
      </c>
      <c r="K112" s="9">
        <f t="shared" si="22"/>
        <v>2.386574074074127E-2</v>
      </c>
      <c r="L112" s="6">
        <f t="shared" si="23"/>
        <v>14.665373423860006</v>
      </c>
      <c r="R112" t="str">
        <f t="shared" si="20"/>
        <v/>
      </c>
    </row>
    <row r="113" spans="1:18" ht="13.15" customHeight="1" x14ac:dyDescent="0.2">
      <c r="A113" s="57">
        <v>104</v>
      </c>
      <c r="B113" s="32">
        <v>15</v>
      </c>
      <c r="C113" s="4" t="s">
        <v>196</v>
      </c>
      <c r="D113" s="4" t="s">
        <v>197</v>
      </c>
      <c r="E113" s="4" t="s">
        <v>141</v>
      </c>
      <c r="F113" s="31" t="s">
        <v>33</v>
      </c>
      <c r="G113" s="11">
        <v>79</v>
      </c>
      <c r="H113" s="25">
        <v>18837</v>
      </c>
      <c r="I113" s="5">
        <v>0.43819444444445499</v>
      </c>
      <c r="J113" s="7">
        <v>0.4624537037037037</v>
      </c>
      <c r="K113" s="9">
        <f t="shared" si="22"/>
        <v>2.4259259259248711E-2</v>
      </c>
      <c r="L113" s="6">
        <f t="shared" si="23"/>
        <v>14.427480916036808</v>
      </c>
      <c r="R113" t="str">
        <f t="shared" si="20"/>
        <v/>
      </c>
    </row>
    <row r="114" spans="1:18" ht="13.15" customHeight="1" x14ac:dyDescent="0.2">
      <c r="A114" s="57">
        <v>105</v>
      </c>
      <c r="B114" s="32">
        <v>13</v>
      </c>
      <c r="C114" s="11" t="s">
        <v>153</v>
      </c>
      <c r="D114" s="11" t="s">
        <v>154</v>
      </c>
      <c r="E114" s="11" t="s">
        <v>155</v>
      </c>
      <c r="F114" s="31" t="s">
        <v>31</v>
      </c>
      <c r="G114" s="11">
        <v>56</v>
      </c>
      <c r="H114" s="25">
        <v>25419</v>
      </c>
      <c r="I114" s="5">
        <v>0.38055555555555498</v>
      </c>
      <c r="J114" s="7">
        <v>0.4049537037037037</v>
      </c>
      <c r="K114" s="9">
        <f t="shared" si="22"/>
        <v>2.4398148148148724E-2</v>
      </c>
      <c r="L114" s="6">
        <f t="shared" si="23"/>
        <v>14.345351043642927</v>
      </c>
      <c r="R114" t="str">
        <f t="shared" si="20"/>
        <v/>
      </c>
    </row>
    <row r="115" spans="1:18" ht="13.15" customHeight="1" x14ac:dyDescent="0.2">
      <c r="A115" s="57">
        <v>106</v>
      </c>
      <c r="B115" s="32">
        <v>3</v>
      </c>
      <c r="C115" s="4" t="s">
        <v>216</v>
      </c>
      <c r="D115" s="4" t="s">
        <v>217</v>
      </c>
      <c r="E115" s="4" t="s">
        <v>267</v>
      </c>
      <c r="F115" s="31" t="s">
        <v>237</v>
      </c>
      <c r="G115" s="11">
        <v>89</v>
      </c>
      <c r="H115" s="25">
        <v>37861</v>
      </c>
      <c r="I115" s="5">
        <v>0.42881944444444442</v>
      </c>
      <c r="J115" s="7">
        <v>0.45324074074074078</v>
      </c>
      <c r="K115" s="9">
        <f t="shared" si="22"/>
        <v>2.4421296296296358E-2</v>
      </c>
      <c r="L115" s="6">
        <f t="shared" si="23"/>
        <v>14.331753554502335</v>
      </c>
      <c r="R115" t="str">
        <f t="shared" si="20"/>
        <v/>
      </c>
    </row>
    <row r="116" spans="1:18" ht="13.15" customHeight="1" x14ac:dyDescent="0.2">
      <c r="A116" s="57">
        <v>107</v>
      </c>
      <c r="B116" s="32">
        <v>3</v>
      </c>
      <c r="C116" s="4" t="s">
        <v>88</v>
      </c>
      <c r="D116" s="4" t="s">
        <v>89</v>
      </c>
      <c r="E116" s="4" t="s">
        <v>90</v>
      </c>
      <c r="F116" s="31" t="s">
        <v>142</v>
      </c>
      <c r="G116" s="11">
        <v>24</v>
      </c>
      <c r="H116" s="25">
        <v>22948</v>
      </c>
      <c r="I116" s="5">
        <v>0.375</v>
      </c>
      <c r="J116" s="7">
        <v>0.39951388888888889</v>
      </c>
      <c r="K116" s="9">
        <f t="shared" si="22"/>
        <v>2.4513888888888891E-2</v>
      </c>
      <c r="L116" s="6">
        <f t="shared" si="23"/>
        <v>14.277620396600566</v>
      </c>
      <c r="R116" t="str">
        <f t="shared" si="20"/>
        <v/>
      </c>
    </row>
    <row r="117" spans="1:18" ht="13.15" customHeight="1" x14ac:dyDescent="0.2">
      <c r="A117" s="57">
        <v>108</v>
      </c>
      <c r="B117" s="32">
        <v>14</v>
      </c>
      <c r="C117" s="4" t="s">
        <v>58</v>
      </c>
      <c r="D117" s="4" t="s">
        <v>59</v>
      </c>
      <c r="E117" s="4" t="s">
        <v>60</v>
      </c>
      <c r="F117" s="31" t="s">
        <v>31</v>
      </c>
      <c r="G117" s="11">
        <v>9</v>
      </c>
      <c r="H117" s="25">
        <v>26476</v>
      </c>
      <c r="I117" s="5">
        <v>0.34027777777777773</v>
      </c>
      <c r="J117" s="7">
        <v>0.36504629629629631</v>
      </c>
      <c r="K117" s="9">
        <f t="shared" si="22"/>
        <v>2.4768518518518579E-2</v>
      </c>
      <c r="L117" s="6">
        <f t="shared" si="23"/>
        <v>14.130841121495294</v>
      </c>
      <c r="R117" t="str">
        <f t="shared" si="20"/>
        <v/>
      </c>
    </row>
    <row r="118" spans="1:18" ht="13.15" customHeight="1" x14ac:dyDescent="0.2">
      <c r="A118" s="57">
        <v>109</v>
      </c>
      <c r="B118" s="32">
        <v>15</v>
      </c>
      <c r="C118" s="4" t="s">
        <v>235</v>
      </c>
      <c r="D118" s="4" t="s">
        <v>238</v>
      </c>
      <c r="E118" s="4" t="s">
        <v>60</v>
      </c>
      <c r="F118" s="31" t="s">
        <v>31</v>
      </c>
      <c r="G118" s="11">
        <v>100</v>
      </c>
      <c r="H118" s="25">
        <v>23781</v>
      </c>
      <c r="I118" s="5">
        <v>0.434722222222229</v>
      </c>
      <c r="J118" s="7">
        <v>0.45968750000000003</v>
      </c>
      <c r="K118" s="9">
        <f t="shared" si="22"/>
        <v>2.4965277777771022E-2</v>
      </c>
      <c r="L118" s="6">
        <f t="shared" si="23"/>
        <v>14.01947148818182</v>
      </c>
      <c r="R118" t="str">
        <f t="shared" si="20"/>
        <v/>
      </c>
    </row>
    <row r="119" spans="1:18" ht="13.15" customHeight="1" x14ac:dyDescent="0.2">
      <c r="A119" s="57">
        <v>110</v>
      </c>
      <c r="B119" s="32">
        <v>8</v>
      </c>
      <c r="C119" s="11" t="s">
        <v>233</v>
      </c>
      <c r="D119" s="11" t="s">
        <v>234</v>
      </c>
      <c r="E119" s="11" t="s">
        <v>268</v>
      </c>
      <c r="F119" s="31" t="s">
        <v>181</v>
      </c>
      <c r="G119" s="11">
        <v>98</v>
      </c>
      <c r="H119" s="25">
        <v>36916</v>
      </c>
      <c r="I119" s="5">
        <v>0.43333333333333901</v>
      </c>
      <c r="J119" s="7">
        <v>0.45868055555555554</v>
      </c>
      <c r="K119" s="9">
        <f t="shared" si="22"/>
        <v>2.5347222222216526E-2</v>
      </c>
      <c r="L119" s="6">
        <f t="shared" si="23"/>
        <v>13.808219178085295</v>
      </c>
      <c r="R119" t="str">
        <f t="shared" si="20"/>
        <v/>
      </c>
    </row>
    <row r="120" spans="1:18" ht="13.15" customHeight="1" x14ac:dyDescent="0.2">
      <c r="A120" s="57">
        <v>111</v>
      </c>
      <c r="B120" s="32">
        <v>16</v>
      </c>
      <c r="C120" s="11" t="s">
        <v>224</v>
      </c>
      <c r="D120" s="11" t="s">
        <v>205</v>
      </c>
      <c r="E120" s="11" t="s">
        <v>225</v>
      </c>
      <c r="F120" s="31" t="s">
        <v>33</v>
      </c>
      <c r="G120" s="11">
        <v>93</v>
      </c>
      <c r="H120" s="25">
        <v>27559</v>
      </c>
      <c r="I120" s="5">
        <v>0.42951388888889103</v>
      </c>
      <c r="J120" s="7">
        <v>0.45534722222222218</v>
      </c>
      <c r="K120" s="9">
        <f t="shared" si="22"/>
        <v>2.5833333333331154E-2</v>
      </c>
      <c r="L120" s="6">
        <f t="shared" si="23"/>
        <v>13.548387096775336</v>
      </c>
      <c r="R120" t="str">
        <f t="shared" si="20"/>
        <v/>
      </c>
    </row>
    <row r="121" spans="1:18" ht="13.15" customHeight="1" x14ac:dyDescent="0.2">
      <c r="A121" s="57">
        <v>112</v>
      </c>
      <c r="B121" s="32">
        <v>4</v>
      </c>
      <c r="C121" s="4" t="s">
        <v>231</v>
      </c>
      <c r="D121" s="4" t="s">
        <v>232</v>
      </c>
      <c r="E121" s="4" t="s">
        <v>268</v>
      </c>
      <c r="F121" s="31" t="s">
        <v>237</v>
      </c>
      <c r="G121" s="11">
        <v>97</v>
      </c>
      <c r="H121" s="25">
        <v>37890</v>
      </c>
      <c r="I121" s="5">
        <v>0.43263888888889401</v>
      </c>
      <c r="J121" s="7">
        <v>0.46096064814814813</v>
      </c>
      <c r="K121" s="9">
        <f t="shared" si="22"/>
        <v>2.832175925925412E-2</v>
      </c>
      <c r="L121" s="6">
        <f t="shared" si="23"/>
        <v>12.357989374746829</v>
      </c>
      <c r="R121" t="str">
        <f t="shared" si="20"/>
        <v/>
      </c>
    </row>
    <row r="122" spans="1:18" ht="13.15" customHeight="1" x14ac:dyDescent="0.2">
      <c r="A122" s="57">
        <v>113</v>
      </c>
      <c r="B122" s="32">
        <v>16</v>
      </c>
      <c r="C122" s="4" t="s">
        <v>128</v>
      </c>
      <c r="D122" s="4" t="s">
        <v>129</v>
      </c>
      <c r="E122" s="4" t="s">
        <v>43</v>
      </c>
      <c r="F122" s="31" t="s">
        <v>22</v>
      </c>
      <c r="G122" s="11">
        <v>43</v>
      </c>
      <c r="H122" s="25">
        <v>27465</v>
      </c>
      <c r="I122" s="5">
        <v>0.37152777777777801</v>
      </c>
      <c r="J122" s="7">
        <v>0.40009259259259261</v>
      </c>
      <c r="K122" s="9">
        <f t="shared" si="22"/>
        <v>2.8564814814814599E-2</v>
      </c>
      <c r="L122" s="6">
        <f t="shared" si="23"/>
        <v>12.252836304700255</v>
      </c>
      <c r="R122" t="str">
        <f t="shared" si="20"/>
        <v/>
      </c>
    </row>
    <row r="123" spans="1:18" ht="13.15" customHeight="1" x14ac:dyDescent="0.2">
      <c r="A123" s="57">
        <v>114</v>
      </c>
      <c r="B123" s="32">
        <v>17</v>
      </c>
      <c r="C123" s="4" t="s">
        <v>260</v>
      </c>
      <c r="D123" s="4" t="s">
        <v>129</v>
      </c>
      <c r="E123" s="4" t="s">
        <v>261</v>
      </c>
      <c r="F123" s="31" t="s">
        <v>33</v>
      </c>
      <c r="G123" s="11">
        <v>110</v>
      </c>
      <c r="H123" s="25">
        <v>20817</v>
      </c>
      <c r="I123" s="5">
        <v>0.435416666666674</v>
      </c>
      <c r="J123" s="7">
        <v>0.46854166666666663</v>
      </c>
      <c r="K123" s="9">
        <f t="shared" si="22"/>
        <v>3.3124999999992633E-2</v>
      </c>
      <c r="L123" s="6">
        <f t="shared" si="23"/>
        <v>10.566037735851408</v>
      </c>
      <c r="R123" t="str">
        <f t="shared" si="20"/>
        <v/>
      </c>
    </row>
  </sheetData>
  <autoFilter ref="A9:R123"/>
  <sortState ref="A10:L140">
    <sortCondition ref="K10:K140"/>
  </sortState>
  <mergeCells count="2">
    <mergeCell ref="A3:L3"/>
    <mergeCell ref="A5:L5"/>
  </mergeCells>
  <phoneticPr fontId="0" type="noConversion"/>
  <dataValidations count="1">
    <dataValidation type="list" errorStyle="warning" allowBlank="1" showInputMessage="1" showErrorMessage="1" error="Attention : nouvelle catégorie" sqref="F10:F123">
      <mc:AlternateContent xmlns:x12ac="http://schemas.microsoft.com/office/spreadsheetml/2011/1/ac" xmlns:mc="http://schemas.openxmlformats.org/markup-compatibility/2006">
        <mc:Choice Requires="x12ac">
          <x12ac:list>FSGT1 &amp; FSGT2 , FSGT3 , FSGT4 ,FSGT5 , FSGT Fem ," Autres Fédés (FFC, UFOLEP, TRI) ", Autres Fédé Féminines , Non licenciés H, NL Féminines , Benjamins , Minimes , Cadets , Juniors</x12ac:list>
        </mc:Choice>
        <mc:Fallback>
          <formula1>"FSGT1 &amp; FSGT2 , FSGT3 , FSGT4 ,FSGT5 , FSGT Fem , Autres Fédés (FFC, UFOLEP, TRI) , Autres Fédé Féminines , Non licenciés H, NL Féminines , Benjamins , Minimes , Cadets , Juniors"</formula1>
        </mc:Fallback>
      </mc:AlternateContent>
    </dataValidation>
  </dataValidation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Caté FSGT</vt:lpstr>
      <vt:lpstr>Par caté</vt:lpstr>
      <vt:lpstr>Scratch</vt:lpstr>
      <vt:lpstr>'Caté FSGT'!a</vt:lpstr>
      <vt:lpstr>a</vt:lpstr>
      <vt:lpstr>Scratch!Impression_des_titres</vt:lpstr>
      <vt:lpstr>'Par caté'!Zone_d_impression</vt:lpstr>
      <vt:lpstr>Scratch!Zone_d_impression</vt:lpstr>
    </vt:vector>
  </TitlesOfParts>
  <Company>BEGEA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BEGEA</dc:creator>
  <cp:lastModifiedBy>QUINTANA Jerome</cp:lastModifiedBy>
  <cp:lastPrinted>2016-10-02T22:00:21Z</cp:lastPrinted>
  <dcterms:created xsi:type="dcterms:W3CDTF">2000-09-23T05:35:10Z</dcterms:created>
  <dcterms:modified xsi:type="dcterms:W3CDTF">2016-10-03T07:55:32Z</dcterms:modified>
</cp:coreProperties>
</file>